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F13" i="34" l="1"/>
  <c r="G13" i="34"/>
  <c r="H13" i="34"/>
  <c r="I13" i="34"/>
  <c r="J13" i="34"/>
  <c r="K13" i="34"/>
  <c r="L13" i="34"/>
  <c r="E13" i="34"/>
  <c r="F13" i="31"/>
  <c r="G13" i="31"/>
  <c r="H13" i="31"/>
  <c r="I13" i="31"/>
  <c r="J13" i="31"/>
  <c r="K13" i="31"/>
  <c r="L13" i="31"/>
  <c r="E13" i="31"/>
  <c r="L7" i="10"/>
  <c r="K7" i="10"/>
  <c r="J7" i="10"/>
  <c r="I7" i="10"/>
  <c r="H7" i="10"/>
  <c r="G7" i="10"/>
  <c r="F7" i="10"/>
  <c r="E7" i="10"/>
  <c r="D11" i="29" l="1"/>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L18" i="34" l="1"/>
  <c r="L26" i="34" s="1"/>
  <c r="H18" i="34"/>
  <c r="H26" i="34" s="1"/>
  <c r="K18" i="34"/>
  <c r="K26" i="34" s="1"/>
  <c r="K28" i="34" s="1"/>
  <c r="F18" i="34"/>
  <c r="F26" i="34" s="1"/>
  <c r="E18" i="34"/>
  <c r="I18" i="34"/>
  <c r="I26" i="34" s="1"/>
  <c r="I28" i="34" s="1"/>
  <c r="G18" i="34"/>
  <c r="G26" i="34" s="1"/>
  <c r="G28" i="34" s="1"/>
  <c r="J18" i="34"/>
  <c r="J26" i="34" s="1"/>
  <c r="I18" i="31"/>
  <c r="I26" i="31" s="1"/>
  <c r="I28" i="31" s="1"/>
  <c r="H18" i="31"/>
  <c r="H26" i="31" s="1"/>
  <c r="H28" i="31" s="1"/>
  <c r="E18" i="31"/>
  <c r="K18" i="31"/>
  <c r="K26" i="31" s="1"/>
  <c r="K28" i="31" s="1"/>
  <c r="J18" i="31"/>
  <c r="J26" i="31" s="1"/>
  <c r="J28" i="31" s="1"/>
  <c r="K29" i="34" l="1"/>
  <c r="AV36" i="34"/>
  <c r="AF36" i="34"/>
  <c r="P36" i="34"/>
  <c r="AO36" i="34"/>
  <c r="S36" i="34"/>
  <c r="AS36" i="34"/>
  <c r="W36" i="34"/>
  <c r="AL36" i="34"/>
  <c r="AE36" i="34"/>
  <c r="Z36" i="34"/>
  <c r="AK36" i="34"/>
  <c r="AN36" i="34"/>
  <c r="AY36" i="34"/>
  <c r="AH36" i="34"/>
  <c r="Q36" i="34"/>
  <c r="U36" i="34"/>
  <c r="AR36" i="34"/>
  <c r="AB36" i="34"/>
  <c r="L36" i="34"/>
  <c r="AI36" i="34"/>
  <c r="N36" i="34"/>
  <c r="AM36" i="34"/>
  <c r="R36" i="34"/>
  <c r="AA36" i="34"/>
  <c r="O36" i="34"/>
  <c r="AU36" i="34"/>
  <c r="AG36" i="34"/>
  <c r="BD36" i="34"/>
  <c r="X36" i="34"/>
  <c r="AD36" i="34"/>
  <c r="BC36" i="34"/>
  <c r="M36" i="34"/>
  <c r="BB36" i="34"/>
  <c r="V36" i="34"/>
  <c r="T36" i="34"/>
  <c r="AC36" i="34"/>
  <c r="BA36" i="34"/>
  <c r="AT36" i="34"/>
  <c r="AJ36" i="34"/>
  <c r="AX36" i="34"/>
  <c r="AP36" i="34"/>
  <c r="AW36" i="34"/>
  <c r="AZ36" i="34"/>
  <c r="Y36" i="34"/>
  <c r="AQ36" i="34"/>
  <c r="G29" i="34"/>
  <c r="AV32" i="34"/>
  <c r="AF32" i="34"/>
  <c r="P32" i="34"/>
  <c r="AT32" i="34"/>
  <c r="Y32" i="34"/>
  <c r="AX32" i="34"/>
  <c r="AC32" i="34"/>
  <c r="AQ32" i="34"/>
  <c r="AW32" i="34"/>
  <c r="AE32" i="34"/>
  <c r="AA32" i="34"/>
  <c r="AK32" i="34"/>
  <c r="AP32" i="34"/>
  <c r="AN32" i="34"/>
  <c r="H32" i="34"/>
  <c r="N32" i="34"/>
  <c r="AR32" i="34"/>
  <c r="AB32" i="34"/>
  <c r="L32" i="34"/>
  <c r="AO32" i="34"/>
  <c r="S32" i="34"/>
  <c r="AS32" i="34"/>
  <c r="W32" i="34"/>
  <c r="AG32" i="34"/>
  <c r="Q32" i="34"/>
  <c r="X32" i="34"/>
  <c r="AI32" i="34"/>
  <c r="AM32" i="34"/>
  <c r="AY32" i="34"/>
  <c r="R32" i="34"/>
  <c r="U32" i="34"/>
  <c r="O32" i="34"/>
  <c r="AZ32" i="34"/>
  <c r="M32" i="34"/>
  <c r="AL32" i="34"/>
  <c r="T32" i="34"/>
  <c r="AH32" i="34"/>
  <c r="K32" i="34"/>
  <c r="J32" i="34"/>
  <c r="AD32" i="34"/>
  <c r="AU32" i="34"/>
  <c r="AJ32" i="34"/>
  <c r="I32" i="34"/>
  <c r="V32" i="34"/>
  <c r="Z32" i="34"/>
  <c r="C9" i="34"/>
  <c r="E26" i="34"/>
  <c r="H28" i="34"/>
  <c r="H29" i="34" s="1"/>
  <c r="L28" i="34"/>
  <c r="L29" i="34" s="1"/>
  <c r="J28" i="34"/>
  <c r="J29" i="34" s="1"/>
  <c r="I29" i="34"/>
  <c r="Z34" i="34"/>
  <c r="AB34" i="34"/>
  <c r="AL34" i="34"/>
  <c r="AP34" i="34"/>
  <c r="AO34" i="34"/>
  <c r="N34" i="34"/>
  <c r="X34" i="34"/>
  <c r="AG34" i="34"/>
  <c r="AK34" i="34"/>
  <c r="AD34" i="34"/>
  <c r="AX34" i="34"/>
  <c r="AZ34" i="34"/>
  <c r="AJ34" i="34"/>
  <c r="T34" i="34"/>
  <c r="AW34" i="34"/>
  <c r="AA34" i="34"/>
  <c r="BA34" i="34"/>
  <c r="AE34" i="34"/>
  <c r="J34" i="34"/>
  <c r="S34" i="34"/>
  <c r="AS34" i="34"/>
  <c r="W34" i="34"/>
  <c r="M34" i="34"/>
  <c r="AV34" i="34"/>
  <c r="AF34" i="34"/>
  <c r="P34" i="34"/>
  <c r="AQ34" i="34"/>
  <c r="V34" i="34"/>
  <c r="AU34" i="34"/>
  <c r="AY34" i="34"/>
  <c r="AT34" i="34"/>
  <c r="AC34" i="34"/>
  <c r="AI34" i="34"/>
  <c r="AR34" i="34"/>
  <c r="L34" i="34"/>
  <c r="Q34" i="34"/>
  <c r="U34" i="34"/>
  <c r="AH34" i="34"/>
  <c r="Y34" i="34"/>
  <c r="AN34" i="34"/>
  <c r="BB34" i="34"/>
  <c r="K34" i="34"/>
  <c r="O34" i="34"/>
  <c r="R34" i="34"/>
  <c r="AM34" i="34"/>
  <c r="F28" i="34"/>
  <c r="F29" i="34" s="1"/>
  <c r="K29" i="31"/>
  <c r="BD36" i="31"/>
  <c r="AV36" i="31"/>
  <c r="AN36" i="31"/>
  <c r="AF36" i="31"/>
  <c r="X36" i="31"/>
  <c r="P36" i="31"/>
  <c r="BA36" i="31"/>
  <c r="AS36" i="31"/>
  <c r="AK36" i="31"/>
  <c r="AC36" i="31"/>
  <c r="U36" i="31"/>
  <c r="M36" i="31"/>
  <c r="BB36" i="31"/>
  <c r="AT36" i="31"/>
  <c r="AL36" i="31"/>
  <c r="AD36" i="31"/>
  <c r="V36" i="31"/>
  <c r="N36" i="31"/>
  <c r="AY36" i="31"/>
  <c r="AQ36" i="31"/>
  <c r="AI36" i="31"/>
  <c r="AA36" i="31"/>
  <c r="S36" i="31"/>
  <c r="AX36" i="31"/>
  <c r="AP36" i="31"/>
  <c r="AH36" i="31"/>
  <c r="Z36" i="31"/>
  <c r="R36" i="31"/>
  <c r="BC36" i="31"/>
  <c r="AU36" i="31"/>
  <c r="AM36" i="31"/>
  <c r="AE36" i="31"/>
  <c r="W36" i="31"/>
  <c r="O36" i="31"/>
  <c r="AZ36" i="31"/>
  <c r="T36" i="31"/>
  <c r="AG36" i="31"/>
  <c r="AW36" i="31"/>
  <c r="AR36" i="31"/>
  <c r="L36" i="31"/>
  <c r="Y36" i="31"/>
  <c r="Q36" i="31"/>
  <c r="AB36" i="31"/>
  <c r="AO36" i="31"/>
  <c r="AJ36" i="31"/>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X34" i="31"/>
  <c r="AP34" i="31"/>
  <c r="AH34" i="31"/>
  <c r="Z34" i="31"/>
  <c r="R34" i="31"/>
  <c r="J34" i="31"/>
  <c r="AU34" i="31"/>
  <c r="AM34" i="31"/>
  <c r="AE34" i="31"/>
  <c r="W34" i="31"/>
  <c r="O34" i="31"/>
  <c r="AR34" i="31"/>
  <c r="L34" i="31"/>
  <c r="Y34" i="31"/>
  <c r="AO34" i="31"/>
  <c r="AJ34" i="31"/>
  <c r="AW34" i="31"/>
  <c r="Q34" i="31"/>
  <c r="AZ34" i="31"/>
  <c r="T34" i="31"/>
  <c r="AG34" i="31"/>
  <c r="AB34" i="31"/>
  <c r="C9" i="31"/>
  <c r="E26" i="31"/>
  <c r="E28" i="31" s="1"/>
  <c r="H29" i="31"/>
  <c r="AX33" i="31"/>
  <c r="AP33" i="31"/>
  <c r="AH33" i="31"/>
  <c r="Z33" i="31"/>
  <c r="R33" i="31"/>
  <c r="J33" i="31"/>
  <c r="AU33" i="31"/>
  <c r="AM33" i="31"/>
  <c r="AE33" i="31"/>
  <c r="W33" i="31"/>
  <c r="O33" i="31"/>
  <c r="AZ33" i="31"/>
  <c r="AN33" i="31"/>
  <c r="AD33" i="31"/>
  <c r="AQ33" i="31"/>
  <c r="K33" i="31"/>
  <c r="AJ33" i="31"/>
  <c r="AK33" i="31"/>
  <c r="AV33" i="31"/>
  <c r="AL33" i="31"/>
  <c r="AB33" i="31"/>
  <c r="P33" i="31"/>
  <c r="AY33" i="31"/>
  <c r="AO33" i="31"/>
  <c r="AC33" i="31"/>
  <c r="S33" i="31"/>
  <c r="I33" i="31"/>
  <c r="AT33" i="31"/>
  <c r="N33" i="31"/>
  <c r="Q33" i="31"/>
  <c r="AR33" i="31"/>
  <c r="AF33" i="31"/>
  <c r="V33" i="31"/>
  <c r="L33" i="31"/>
  <c r="AS33" i="31"/>
  <c r="AI33" i="31"/>
  <c r="Y33" i="31"/>
  <c r="M33" i="31"/>
  <c r="T33" i="31"/>
  <c r="BA33" i="31"/>
  <c r="AG33" i="31"/>
  <c r="U33" i="31"/>
  <c r="X33" i="31"/>
  <c r="AW33" i="31"/>
  <c r="AA33" i="31"/>
  <c r="J29" i="31"/>
  <c r="AV35" i="31"/>
  <c r="BB35" i="31"/>
  <c r="AX35" i="31"/>
  <c r="AP35" i="31"/>
  <c r="AH35" i="31"/>
  <c r="Z35" i="31"/>
  <c r="R35" i="31"/>
  <c r="BC35" i="31"/>
  <c r="AU35" i="31"/>
  <c r="AM35" i="31"/>
  <c r="AE35" i="31"/>
  <c r="W35" i="31"/>
  <c r="O35" i="31"/>
  <c r="AZ35" i="31"/>
  <c r="AL35" i="31"/>
  <c r="AB35" i="31"/>
  <c r="P35" i="31"/>
  <c r="AY35" i="31"/>
  <c r="AO35" i="31"/>
  <c r="AC35" i="31"/>
  <c r="V35" i="31"/>
  <c r="Y35" i="31"/>
  <c r="AT35" i="31"/>
  <c r="AJ35" i="31"/>
  <c r="X35" i="31"/>
  <c r="N35" i="31"/>
  <c r="AW35" i="31"/>
  <c r="AK35" i="31"/>
  <c r="AA35" i="31"/>
  <c r="Q35" i="31"/>
  <c r="AF35" i="31"/>
  <c r="AS35" i="31"/>
  <c r="AN35" i="31"/>
  <c r="AD35" i="31"/>
  <c r="T35" i="31"/>
  <c r="BA35" i="31"/>
  <c r="AQ35" i="31"/>
  <c r="AG35" i="31"/>
  <c r="U35" i="31"/>
  <c r="K35" i="31"/>
  <c r="S35" i="31"/>
  <c r="AR35" i="31"/>
  <c r="L35" i="31"/>
  <c r="AI35" i="31"/>
  <c r="M35" i="31"/>
  <c r="G18" i="31"/>
  <c r="G26" i="31" s="1"/>
  <c r="G28" i="31" s="1"/>
  <c r="F18" i="31"/>
  <c r="F26" i="31" s="1"/>
  <c r="F28" i="31" s="1"/>
  <c r="L18" i="31"/>
  <c r="L26" i="31" s="1"/>
  <c r="L28" i="31" s="1"/>
  <c r="E28" i="34" l="1"/>
  <c r="E29" i="34" s="1"/>
  <c r="AJ31" i="34"/>
  <c r="T31" i="34"/>
  <c r="AU31" i="34"/>
  <c r="Z31" i="34"/>
  <c r="AY31" i="34"/>
  <c r="AD31" i="34"/>
  <c r="I31" i="34"/>
  <c r="R31" i="34"/>
  <c r="AA31" i="34"/>
  <c r="K31" i="34"/>
  <c r="AG31" i="34"/>
  <c r="AF31" i="34"/>
  <c r="U31" i="34"/>
  <c r="Y31" i="34"/>
  <c r="G31" i="34"/>
  <c r="W31" i="34"/>
  <c r="AB31" i="34"/>
  <c r="AK31" i="34"/>
  <c r="AO31" i="34"/>
  <c r="AM31" i="34"/>
  <c r="AQ31" i="34"/>
  <c r="AN31" i="34"/>
  <c r="X31" i="34"/>
  <c r="H31" i="34"/>
  <c r="AE31" i="34"/>
  <c r="J31" i="34"/>
  <c r="AI31" i="34"/>
  <c r="N31" i="34"/>
  <c r="AC31" i="34"/>
  <c r="AL31" i="34"/>
  <c r="V31" i="34"/>
  <c r="M31" i="34"/>
  <c r="AV31" i="34"/>
  <c r="P31" i="34"/>
  <c r="AP31" i="34"/>
  <c r="AT31" i="34"/>
  <c r="AX31" i="34"/>
  <c r="Q31" i="34"/>
  <c r="AS31" i="34"/>
  <c r="AR31" i="34"/>
  <c r="L31" i="34"/>
  <c r="O31" i="34"/>
  <c r="S31" i="34"/>
  <c r="AW31" i="34"/>
  <c r="AH31" i="34"/>
  <c r="BD37" i="34"/>
  <c r="BD60" i="34" s="1"/>
  <c r="AN37" i="34"/>
  <c r="X37" i="34"/>
  <c r="AX37" i="34"/>
  <c r="AC37" i="34"/>
  <c r="BB37" i="34"/>
  <c r="AG37" i="34"/>
  <c r="AU37" i="34"/>
  <c r="AP37" i="34"/>
  <c r="AO37" i="34"/>
  <c r="AY37" i="34"/>
  <c r="AF37" i="34"/>
  <c r="AM37" i="34"/>
  <c r="AQ37" i="34"/>
  <c r="Z37" i="34"/>
  <c r="AE37" i="34"/>
  <c r="AZ37" i="34"/>
  <c r="AJ37" i="34"/>
  <c r="T37" i="34"/>
  <c r="AS37" i="34"/>
  <c r="W37" i="34"/>
  <c r="AW37" i="34"/>
  <c r="AA37" i="34"/>
  <c r="AK37" i="34"/>
  <c r="AD37" i="34"/>
  <c r="Y37" i="34"/>
  <c r="U37" i="34"/>
  <c r="AV37" i="34"/>
  <c r="P37" i="34"/>
  <c r="R37" i="34"/>
  <c r="V37" i="34"/>
  <c r="N37" i="34"/>
  <c r="AT37" i="34"/>
  <c r="AR37" i="34"/>
  <c r="M37" i="34"/>
  <c r="BA37" i="34"/>
  <c r="AB37" i="34"/>
  <c r="S37" i="34"/>
  <c r="Q37" i="34"/>
  <c r="AH37" i="34"/>
  <c r="O37" i="34"/>
  <c r="AL37" i="34"/>
  <c r="BC37" i="34"/>
  <c r="AI37" i="34"/>
  <c r="AZ35" i="34"/>
  <c r="AJ35" i="34"/>
  <c r="T35" i="34"/>
  <c r="AU35" i="34"/>
  <c r="Z35" i="34"/>
  <c r="AT35" i="34"/>
  <c r="Y35" i="34"/>
  <c r="AM35" i="34"/>
  <c r="AG35" i="34"/>
  <c r="AA35" i="34"/>
  <c r="AL35" i="34"/>
  <c r="K35" i="34"/>
  <c r="M35" i="34"/>
  <c r="AB35" i="34"/>
  <c r="AK35" i="34"/>
  <c r="O35" i="34"/>
  <c r="N35" i="34"/>
  <c r="BC35" i="34"/>
  <c r="W35" i="34"/>
  <c r="AN35" i="34"/>
  <c r="X35" i="34"/>
  <c r="BA35" i="34"/>
  <c r="AE35" i="34"/>
  <c r="AY35" i="34"/>
  <c r="AD35" i="34"/>
  <c r="AX35" i="34"/>
  <c r="AS35" i="34"/>
  <c r="AQ35" i="34"/>
  <c r="AW35" i="34"/>
  <c r="V35" i="34"/>
  <c r="AV35" i="34"/>
  <c r="AF35" i="34"/>
  <c r="P35" i="34"/>
  <c r="AP35" i="34"/>
  <c r="U35" i="34"/>
  <c r="AO35" i="34"/>
  <c r="S35" i="34"/>
  <c r="AC35" i="34"/>
  <c r="Q35" i="34"/>
  <c r="BB35" i="34"/>
  <c r="BB60" i="34" s="1"/>
  <c r="AR35" i="34"/>
  <c r="L35" i="34"/>
  <c r="AI35" i="34"/>
  <c r="R35" i="34"/>
  <c r="AH35" i="34"/>
  <c r="AZ33" i="34"/>
  <c r="AJ33" i="34"/>
  <c r="T33" i="34"/>
  <c r="AS33" i="34"/>
  <c r="W33" i="34"/>
  <c r="AQ33" i="34"/>
  <c r="V33" i="34"/>
  <c r="AP33" i="34"/>
  <c r="AU33" i="34"/>
  <c r="AD33" i="34"/>
  <c r="Y33" i="34"/>
  <c r="N33" i="34"/>
  <c r="AR33" i="34"/>
  <c r="L33" i="34"/>
  <c r="M33" i="34"/>
  <c r="K33" i="34"/>
  <c r="S33" i="34"/>
  <c r="AY33" i="34"/>
  <c r="AV33" i="34"/>
  <c r="AF33" i="34"/>
  <c r="P33" i="34"/>
  <c r="AM33" i="34"/>
  <c r="R33" i="34"/>
  <c r="AL33" i="34"/>
  <c r="Q33" i="34"/>
  <c r="AE33" i="34"/>
  <c r="AI33" i="34"/>
  <c r="O33" i="34"/>
  <c r="Z33" i="34"/>
  <c r="AB33" i="34"/>
  <c r="AH33" i="34"/>
  <c r="AG33" i="34"/>
  <c r="U33" i="34"/>
  <c r="AK33" i="34"/>
  <c r="X33" i="34"/>
  <c r="AA33" i="34"/>
  <c r="I33" i="34"/>
  <c r="AX33" i="34"/>
  <c r="AN33" i="34"/>
  <c r="AW33" i="34"/>
  <c r="AT33" i="34"/>
  <c r="BA33" i="34"/>
  <c r="AO33" i="34"/>
  <c r="AC33" i="34"/>
  <c r="J33" i="34"/>
  <c r="L29" i="31"/>
  <c r="AX37" i="31"/>
  <c r="AP37" i="31"/>
  <c r="AH37" i="31"/>
  <c r="Z37" i="31"/>
  <c r="R37" i="31"/>
  <c r="BA37" i="31"/>
  <c r="BA60" i="31" s="1"/>
  <c r="AS37" i="31"/>
  <c r="AK37" i="31"/>
  <c r="AC37" i="31"/>
  <c r="U37" i="31"/>
  <c r="M37" i="31"/>
  <c r="BD37" i="31"/>
  <c r="BD60" i="31" s="1"/>
  <c r="AV37" i="31"/>
  <c r="AN37" i="31"/>
  <c r="AF37" i="31"/>
  <c r="X37" i="31"/>
  <c r="P37" i="31"/>
  <c r="AY37" i="31"/>
  <c r="AQ37" i="31"/>
  <c r="AI37" i="31"/>
  <c r="AA37" i="31"/>
  <c r="S37" i="31"/>
  <c r="AZ37" i="31"/>
  <c r="AR37" i="31"/>
  <c r="AJ37" i="31"/>
  <c r="AB37" i="31"/>
  <c r="T37" i="31"/>
  <c r="BC37" i="31"/>
  <c r="BC60" i="31" s="1"/>
  <c r="AU37" i="31"/>
  <c r="AM37" i="31"/>
  <c r="AE37" i="31"/>
  <c r="W37" i="31"/>
  <c r="O37" i="31"/>
  <c r="AD37" i="31"/>
  <c r="AO37" i="31"/>
  <c r="N37" i="31"/>
  <c r="BB37" i="31"/>
  <c r="BB60" i="31" s="1"/>
  <c r="V37" i="31"/>
  <c r="AG37" i="31"/>
  <c r="Y37" i="31"/>
  <c r="AL37" i="31"/>
  <c r="AW37" i="31"/>
  <c r="Q37" i="31"/>
  <c r="AT37" i="31"/>
  <c r="F29" i="31"/>
  <c r="AX31" i="31"/>
  <c r="AP31" i="31"/>
  <c r="AH31" i="31"/>
  <c r="Z31" i="31"/>
  <c r="R31" i="31"/>
  <c r="J31" i="31"/>
  <c r="AU31" i="31"/>
  <c r="V31" i="31"/>
  <c r="AK31" i="31"/>
  <c r="AV31" i="31"/>
  <c r="AY31" i="31"/>
  <c r="Y31" i="31"/>
  <c r="AN31" i="31"/>
  <c r="AD31" i="31"/>
  <c r="T31" i="31"/>
  <c r="H31" i="31"/>
  <c r="AQ31" i="31"/>
  <c r="AI31" i="31"/>
  <c r="AA31" i="31"/>
  <c r="S31" i="31"/>
  <c r="K31" i="31"/>
  <c r="AB31" i="31"/>
  <c r="AG31" i="31"/>
  <c r="AT31" i="31"/>
  <c r="AJ31" i="31"/>
  <c r="X31" i="31"/>
  <c r="N31" i="31"/>
  <c r="AW31" i="31"/>
  <c r="AM31" i="31"/>
  <c r="AE31" i="31"/>
  <c r="W31" i="31"/>
  <c r="O31" i="31"/>
  <c r="G31" i="31"/>
  <c r="AR31" i="31"/>
  <c r="AF31" i="31"/>
  <c r="L31" i="31"/>
  <c r="AS31" i="31"/>
  <c r="AC31" i="31"/>
  <c r="U31" i="31"/>
  <c r="M31" i="31"/>
  <c r="AL31" i="31"/>
  <c r="P31" i="31"/>
  <c r="AO31" i="31"/>
  <c r="Q31" i="31"/>
  <c r="I31" i="31"/>
  <c r="E29" i="31"/>
  <c r="AX30" i="31"/>
  <c r="AP30" i="31"/>
  <c r="AH30" i="31"/>
  <c r="Z30" i="31"/>
  <c r="R30" i="31"/>
  <c r="J30" i="31"/>
  <c r="AU30" i="31"/>
  <c r="AM30" i="31"/>
  <c r="AE30" i="31"/>
  <c r="W30" i="31"/>
  <c r="O30" i="31"/>
  <c r="G30" i="31"/>
  <c r="AV30" i="31"/>
  <c r="AN30" i="31"/>
  <c r="AF30" i="31"/>
  <c r="X30" i="31"/>
  <c r="P30" i="31"/>
  <c r="H30" i="31"/>
  <c r="AS30" i="31"/>
  <c r="AK30" i="31"/>
  <c r="AC30" i="31"/>
  <c r="U30" i="31"/>
  <c r="M30" i="31"/>
  <c r="E62" i="31"/>
  <c r="AR30" i="31"/>
  <c r="AJ30" i="31"/>
  <c r="AB30" i="31"/>
  <c r="T30" i="31"/>
  <c r="L30" i="31"/>
  <c r="AW30" i="31"/>
  <c r="AO30" i="31"/>
  <c r="AG30" i="31"/>
  <c r="Y30" i="31"/>
  <c r="Q30" i="31"/>
  <c r="I30" i="31"/>
  <c r="AD30" i="31"/>
  <c r="AQ30" i="31"/>
  <c r="K30" i="31"/>
  <c r="N30" i="31"/>
  <c r="V30" i="31"/>
  <c r="AI30" i="31"/>
  <c r="AT30" i="31"/>
  <c r="AL30" i="31"/>
  <c r="F30" i="31"/>
  <c r="F60" i="31" s="1"/>
  <c r="S30" i="31"/>
  <c r="AA30" i="31"/>
  <c r="G29" i="31"/>
  <c r="AV32" i="31"/>
  <c r="AN32" i="31"/>
  <c r="AF32" i="31"/>
  <c r="X32" i="31"/>
  <c r="P32" i="31"/>
  <c r="H32" i="31"/>
  <c r="AS32" i="31"/>
  <c r="AK32" i="31"/>
  <c r="AC32" i="31"/>
  <c r="U32" i="31"/>
  <c r="M32" i="31"/>
  <c r="AT32" i="31"/>
  <c r="AL32" i="31"/>
  <c r="AD32" i="31"/>
  <c r="V32" i="31"/>
  <c r="N32" i="31"/>
  <c r="AY32" i="31"/>
  <c r="AQ32" i="31"/>
  <c r="AI32" i="31"/>
  <c r="AA32" i="31"/>
  <c r="S32" i="31"/>
  <c r="K32" i="31"/>
  <c r="AX32" i="31"/>
  <c r="AP32" i="31"/>
  <c r="AH32" i="31"/>
  <c r="Z32" i="31"/>
  <c r="R32" i="31"/>
  <c r="J32" i="31"/>
  <c r="AU32" i="31"/>
  <c r="AM32" i="31"/>
  <c r="AE32" i="31"/>
  <c r="W32" i="31"/>
  <c r="O32" i="31"/>
  <c r="AJ32" i="31"/>
  <c r="AW32" i="31"/>
  <c r="Q32" i="31"/>
  <c r="AB32" i="31"/>
  <c r="AO32" i="31"/>
  <c r="I32" i="31"/>
  <c r="AZ32" i="31"/>
  <c r="AR32" i="31"/>
  <c r="L32" i="31"/>
  <c r="Y32" i="31"/>
  <c r="T32" i="31"/>
  <c r="AG32" i="31"/>
  <c r="AY60" i="34" l="1"/>
  <c r="G60" i="31"/>
  <c r="AZ60" i="34"/>
  <c r="AI60" i="31"/>
  <c r="AQ60" i="31"/>
  <c r="Y60" i="31"/>
  <c r="L60" i="31"/>
  <c r="AE60" i="31"/>
  <c r="R60" i="31"/>
  <c r="AX60" i="31"/>
  <c r="BC60" i="34"/>
  <c r="AZ60" i="31"/>
  <c r="V60" i="31"/>
  <c r="AD60" i="31"/>
  <c r="BA60" i="34"/>
  <c r="AV30" i="34"/>
  <c r="AV60" i="34" s="1"/>
  <c r="AF30" i="34"/>
  <c r="AF60" i="34" s="1"/>
  <c r="P30" i="34"/>
  <c r="P60" i="34" s="1"/>
  <c r="AW30" i="34"/>
  <c r="AW60" i="34" s="1"/>
  <c r="AA30" i="34"/>
  <c r="AA60" i="34" s="1"/>
  <c r="F30" i="34"/>
  <c r="F60" i="34" s="1"/>
  <c r="AE30" i="34"/>
  <c r="AE60" i="34" s="1"/>
  <c r="J30" i="34"/>
  <c r="J60" i="34" s="1"/>
  <c r="I30" i="34"/>
  <c r="I60" i="34" s="1"/>
  <c r="R30" i="34"/>
  <c r="R60" i="34" s="1"/>
  <c r="M30" i="34"/>
  <c r="M60" i="34" s="1"/>
  <c r="AH30" i="34"/>
  <c r="AH60" i="34" s="1"/>
  <c r="AN30" i="34"/>
  <c r="AN60" i="34" s="1"/>
  <c r="H30" i="34"/>
  <c r="H60" i="34" s="1"/>
  <c r="Q30" i="34"/>
  <c r="Q60" i="34" s="1"/>
  <c r="U30" i="34"/>
  <c r="U60" i="34" s="1"/>
  <c r="AM30" i="34"/>
  <c r="AM60" i="34" s="1"/>
  <c r="AI30" i="34"/>
  <c r="AI60" i="34" s="1"/>
  <c r="AR30" i="34"/>
  <c r="AR60" i="34" s="1"/>
  <c r="AB30" i="34"/>
  <c r="AB60" i="34" s="1"/>
  <c r="L30" i="34"/>
  <c r="L60" i="34" s="1"/>
  <c r="AQ30" i="34"/>
  <c r="AQ60" i="34" s="1"/>
  <c r="V30" i="34"/>
  <c r="V60" i="34" s="1"/>
  <c r="AU30" i="34"/>
  <c r="AU60" i="34" s="1"/>
  <c r="Z30" i="34"/>
  <c r="Z60" i="34" s="1"/>
  <c r="AO30" i="34"/>
  <c r="AO60" i="34" s="1"/>
  <c r="AX30" i="34"/>
  <c r="AX60" i="34" s="1"/>
  <c r="G30" i="34"/>
  <c r="G60" i="34" s="1"/>
  <c r="Y30" i="34"/>
  <c r="Y60" i="34" s="1"/>
  <c r="AT30" i="34"/>
  <c r="AT60" i="34" s="1"/>
  <c r="X30" i="34"/>
  <c r="X60" i="34" s="1"/>
  <c r="AL30" i="34"/>
  <c r="AL60" i="34" s="1"/>
  <c r="AP30" i="34"/>
  <c r="AP60" i="34" s="1"/>
  <c r="AD30" i="34"/>
  <c r="AD60" i="34" s="1"/>
  <c r="AS30" i="34"/>
  <c r="AS60" i="34" s="1"/>
  <c r="T30" i="34"/>
  <c r="T60" i="34" s="1"/>
  <c r="AK30" i="34"/>
  <c r="AK60" i="34" s="1"/>
  <c r="W30" i="34"/>
  <c r="W60" i="34" s="1"/>
  <c r="E62" i="34"/>
  <c r="AG30" i="34"/>
  <c r="AG60" i="34" s="1"/>
  <c r="AJ30" i="34"/>
  <c r="AJ60" i="34" s="1"/>
  <c r="K30" i="34"/>
  <c r="K60" i="34" s="1"/>
  <c r="AC30" i="34"/>
  <c r="AC60" i="34" s="1"/>
  <c r="O30" i="34"/>
  <c r="O60" i="34" s="1"/>
  <c r="N30" i="34"/>
  <c r="N60" i="34" s="1"/>
  <c r="S30" i="34"/>
  <c r="S60" i="34" s="1"/>
  <c r="S60" i="31"/>
  <c r="AR60" i="31"/>
  <c r="P60" i="31"/>
  <c r="AV60" i="31"/>
  <c r="N60" i="31"/>
  <c r="AO60" i="31"/>
  <c r="AA60" i="31"/>
  <c r="AT60" i="31"/>
  <c r="K60" i="31"/>
  <c r="Q60" i="31"/>
  <c r="AW60" i="31"/>
  <c r="AJ60" i="31"/>
  <c r="U60" i="31"/>
  <c r="H60" i="31"/>
  <c r="AN60" i="31"/>
  <c r="W60" i="31"/>
  <c r="J60" i="31"/>
  <c r="AP60" i="31"/>
  <c r="AG60" i="31"/>
  <c r="T60" i="31"/>
  <c r="E63" i="31"/>
  <c r="E64" i="31" s="1"/>
  <c r="E77" i="31" s="1"/>
  <c r="E80" i="31" s="1"/>
  <c r="E81" i="31" s="1"/>
  <c r="F61" i="31"/>
  <c r="AK60" i="31"/>
  <c r="X60" i="31"/>
  <c r="AM60" i="31"/>
  <c r="Z60" i="31"/>
  <c r="AC60" i="31"/>
  <c r="AY60" i="31"/>
  <c r="AL60" i="31"/>
  <c r="I60" i="31"/>
  <c r="AB60" i="31"/>
  <c r="M60" i="31"/>
  <c r="AS60" i="31"/>
  <c r="AF60" i="31"/>
  <c r="O60" i="31"/>
  <c r="AU60" i="31"/>
  <c r="AH60" i="31"/>
  <c r="F61" i="34" l="1"/>
  <c r="E63" i="34"/>
  <c r="E64" i="34" s="1"/>
  <c r="E77" i="34" s="1"/>
  <c r="E80" i="34" s="1"/>
  <c r="E81" i="34" s="1"/>
  <c r="F62" i="34"/>
  <c r="G61" i="34" s="1"/>
  <c r="G62" i="34" s="1"/>
  <c r="H61" i="34" s="1"/>
  <c r="H62" i="34" s="1"/>
  <c r="I61" i="34" s="1"/>
  <c r="F62" i="31"/>
  <c r="G61" i="31" s="1"/>
  <c r="F63" i="31" l="1"/>
  <c r="F64" i="31" s="1"/>
  <c r="F63" i="34"/>
  <c r="F64" i="34" s="1"/>
  <c r="I62" i="34"/>
  <c r="J61" i="34" s="1"/>
  <c r="H63" i="34"/>
  <c r="H64" i="34" s="1"/>
  <c r="G63" i="34"/>
  <c r="G64" i="34" s="1"/>
  <c r="G62" i="31"/>
  <c r="H61" i="31" s="1"/>
  <c r="G63" i="31" l="1"/>
  <c r="G64" i="31" s="1"/>
  <c r="J62" i="34"/>
  <c r="K61" i="34" s="1"/>
  <c r="I63" i="34"/>
  <c r="I64" i="34" s="1"/>
  <c r="H62" i="31"/>
  <c r="I61" i="31" s="1"/>
  <c r="H63" i="31"/>
  <c r="H64" i="31" s="1"/>
  <c r="K62" i="34" l="1"/>
  <c r="L61" i="34" s="1"/>
  <c r="J63" i="34"/>
  <c r="J64" i="34" s="1"/>
  <c r="I62" i="31"/>
  <c r="J61" i="31" s="1"/>
  <c r="L62" i="34" l="1"/>
  <c r="M61" i="34" s="1"/>
  <c r="K63" i="34"/>
  <c r="K64" i="34" s="1"/>
  <c r="I63" i="31"/>
  <c r="I64" i="31" s="1"/>
  <c r="J62" i="31"/>
  <c r="K61" i="31" s="1"/>
  <c r="M62" i="34" l="1"/>
  <c r="N61" i="34" s="1"/>
  <c r="L63" i="34"/>
  <c r="L64" i="34" s="1"/>
  <c r="J63" i="31"/>
  <c r="J64" i="31" s="1"/>
  <c r="K62" i="31"/>
  <c r="L61" i="31" s="1"/>
  <c r="K63" i="31" l="1"/>
  <c r="K64" i="31" s="1"/>
  <c r="N62" i="34"/>
  <c r="O61" i="34" s="1"/>
  <c r="M63" i="34"/>
  <c r="M64" i="34" s="1"/>
  <c r="L62" i="31"/>
  <c r="M61" i="31" s="1"/>
  <c r="O62" i="34" l="1"/>
  <c r="P61" i="34" s="1"/>
  <c r="N63" i="34"/>
  <c r="N64" i="34" s="1"/>
  <c r="N77" i="34" s="1"/>
  <c r="N80" i="34" s="1"/>
  <c r="M62" i="31"/>
  <c r="N61" i="31" s="1"/>
  <c r="L63" i="31"/>
  <c r="L64" i="31" s="1"/>
  <c r="P62" i="34" l="1"/>
  <c r="Q61" i="34" s="1"/>
  <c r="O63" i="34"/>
  <c r="O64" i="34" s="1"/>
  <c r="O77" i="34" s="1"/>
  <c r="O80" i="34" s="1"/>
  <c r="N62" i="31"/>
  <c r="O61" i="31" s="1"/>
  <c r="M63" i="31"/>
  <c r="M64" i="31" s="1"/>
  <c r="Q62" i="34" l="1"/>
  <c r="R61" i="34" s="1"/>
  <c r="P63" i="34"/>
  <c r="P64" i="34" s="1"/>
  <c r="P77" i="34" s="1"/>
  <c r="P80" i="34" s="1"/>
  <c r="O62" i="31"/>
  <c r="P61" i="31" s="1"/>
  <c r="N63" i="31"/>
  <c r="N64" i="31" s="1"/>
  <c r="N77" i="31" s="1"/>
  <c r="N80" i="31" s="1"/>
  <c r="R62" i="34" l="1"/>
  <c r="S61" i="34" s="1"/>
  <c r="Q63" i="34"/>
  <c r="Q64" i="34" s="1"/>
  <c r="Q77" i="34" s="1"/>
  <c r="Q80" i="34" s="1"/>
  <c r="P62" i="31"/>
  <c r="Q61" i="31" s="1"/>
  <c r="O63" i="31"/>
  <c r="O64" i="31" s="1"/>
  <c r="O77" i="31" s="1"/>
  <c r="O80" i="31" s="1"/>
  <c r="S62" i="34" l="1"/>
  <c r="T61" i="34" s="1"/>
  <c r="R63" i="34"/>
  <c r="R64" i="34" s="1"/>
  <c r="R77" i="34" s="1"/>
  <c r="R80" i="34" s="1"/>
  <c r="Q62" i="31"/>
  <c r="R61" i="31" s="1"/>
  <c r="P63" i="31"/>
  <c r="P64" i="31" s="1"/>
  <c r="P77" i="31" s="1"/>
  <c r="P80" i="31" s="1"/>
  <c r="T62" i="34" l="1"/>
  <c r="U61" i="34" s="1"/>
  <c r="S63" i="34"/>
  <c r="S64" i="34" s="1"/>
  <c r="S77" i="34" s="1"/>
  <c r="S80" i="34" s="1"/>
  <c r="R62" i="31"/>
  <c r="S61" i="31" s="1"/>
  <c r="Q63" i="31"/>
  <c r="Q64" i="31" s="1"/>
  <c r="Q77" i="31" s="1"/>
  <c r="Q80" i="31" s="1"/>
  <c r="U62" i="34" l="1"/>
  <c r="V61" i="34" s="1"/>
  <c r="T63" i="34"/>
  <c r="T64" i="34" s="1"/>
  <c r="T77" i="34" s="1"/>
  <c r="T80" i="34" s="1"/>
  <c r="S62" i="31"/>
  <c r="T61" i="31" s="1"/>
  <c r="R63" i="31"/>
  <c r="R64" i="31" s="1"/>
  <c r="R77" i="31" s="1"/>
  <c r="R80" i="31" s="1"/>
  <c r="V62" i="34" l="1"/>
  <c r="W61" i="34" s="1"/>
  <c r="U63" i="34"/>
  <c r="U64" i="34" s="1"/>
  <c r="U77" i="34" s="1"/>
  <c r="U80" i="34" s="1"/>
  <c r="T62" i="31"/>
  <c r="U61" i="31" s="1"/>
  <c r="S63" i="31"/>
  <c r="S64" i="31" s="1"/>
  <c r="S77" i="31" s="1"/>
  <c r="S80" i="31" s="1"/>
  <c r="W62" i="34" l="1"/>
  <c r="X61" i="34" s="1"/>
  <c r="V63" i="34"/>
  <c r="V64" i="34" s="1"/>
  <c r="V77" i="34" s="1"/>
  <c r="V80" i="34" s="1"/>
  <c r="U62" i="31"/>
  <c r="V61" i="31" s="1"/>
  <c r="T63" i="31"/>
  <c r="T64" i="31" s="1"/>
  <c r="T77" i="31" s="1"/>
  <c r="T80" i="31" s="1"/>
  <c r="X62" i="34" l="1"/>
  <c r="Y61" i="34" s="1"/>
  <c r="W63" i="34"/>
  <c r="W64" i="34" s="1"/>
  <c r="W77" i="34" s="1"/>
  <c r="W80" i="34" s="1"/>
  <c r="V62" i="31"/>
  <c r="W61" i="31" s="1"/>
  <c r="U63" i="31"/>
  <c r="U64" i="31" s="1"/>
  <c r="U77" i="31" s="1"/>
  <c r="U80" i="31" s="1"/>
  <c r="Y62" i="34" l="1"/>
  <c r="Z61" i="34" s="1"/>
  <c r="X63" i="34"/>
  <c r="X64" i="34" s="1"/>
  <c r="X77" i="34" s="1"/>
  <c r="X80" i="34" s="1"/>
  <c r="W62" i="31"/>
  <c r="X61" i="31" s="1"/>
  <c r="V63" i="31"/>
  <c r="V64" i="31" s="1"/>
  <c r="V77" i="31" s="1"/>
  <c r="V80" i="31" s="1"/>
  <c r="Z62" i="34" l="1"/>
  <c r="AA61" i="34" s="1"/>
  <c r="Y63" i="34"/>
  <c r="Y64" i="34" s="1"/>
  <c r="Y77" i="34" s="1"/>
  <c r="Y80" i="34" s="1"/>
  <c r="X62" i="31"/>
  <c r="Y61" i="31" s="1"/>
  <c r="W63" i="31"/>
  <c r="W64" i="31" s="1"/>
  <c r="W77" i="31" s="1"/>
  <c r="W80" i="31" s="1"/>
  <c r="AA62" i="34" l="1"/>
  <c r="AB61" i="34" s="1"/>
  <c r="Z63" i="34"/>
  <c r="Z64" i="34" s="1"/>
  <c r="Z77" i="34" s="1"/>
  <c r="Z80" i="34" s="1"/>
  <c r="Y62" i="31"/>
  <c r="Z61" i="31" s="1"/>
  <c r="X63" i="31"/>
  <c r="X64" i="31" s="1"/>
  <c r="X77" i="31" s="1"/>
  <c r="X80" i="31" s="1"/>
  <c r="AB62" i="34" l="1"/>
  <c r="AC61" i="34" s="1"/>
  <c r="AA63" i="34"/>
  <c r="AA64" i="34" s="1"/>
  <c r="AA77" i="34" s="1"/>
  <c r="AA80" i="34" s="1"/>
  <c r="Z62" i="31"/>
  <c r="AA61" i="31" s="1"/>
  <c r="Y63" i="31"/>
  <c r="Y64" i="31" s="1"/>
  <c r="Y77" i="31" s="1"/>
  <c r="Y80" i="31" s="1"/>
  <c r="AC62" i="34" l="1"/>
  <c r="AD61" i="34" s="1"/>
  <c r="AB63" i="34"/>
  <c r="AB64" i="34" s="1"/>
  <c r="AB77" i="34" s="1"/>
  <c r="AB80" i="34" s="1"/>
  <c r="AA62" i="31"/>
  <c r="AB61" i="31" s="1"/>
  <c r="Z63" i="31"/>
  <c r="Z64" i="31" s="1"/>
  <c r="Z77" i="31" s="1"/>
  <c r="Z80" i="31" s="1"/>
  <c r="AD62" i="34" l="1"/>
  <c r="AE61" i="34" s="1"/>
  <c r="AC63" i="34"/>
  <c r="AC64" i="34" s="1"/>
  <c r="AC77" i="34" s="1"/>
  <c r="AC80" i="34" s="1"/>
  <c r="AB62" i="31"/>
  <c r="AC61" i="31" s="1"/>
  <c r="AA63" i="31"/>
  <c r="AA64" i="31" s="1"/>
  <c r="AA77" i="31" s="1"/>
  <c r="AA80" i="31" s="1"/>
  <c r="AE62" i="34" l="1"/>
  <c r="AF61" i="34" s="1"/>
  <c r="AD63" i="34"/>
  <c r="AD64" i="34" s="1"/>
  <c r="AD77" i="34" s="1"/>
  <c r="AD80" i="34" s="1"/>
  <c r="AC62" i="31"/>
  <c r="AD61" i="31" s="1"/>
  <c r="AB63" i="31"/>
  <c r="AB64" i="31" s="1"/>
  <c r="AB77" i="31" s="1"/>
  <c r="AB80" i="31" s="1"/>
  <c r="AF62" i="34" l="1"/>
  <c r="AG61" i="34" s="1"/>
  <c r="AE63" i="34"/>
  <c r="AE64" i="34" s="1"/>
  <c r="AE77" i="34" s="1"/>
  <c r="AE80" i="34" s="1"/>
  <c r="AD62" i="31"/>
  <c r="AE61" i="31" s="1"/>
  <c r="AC63" i="31"/>
  <c r="AC64" i="31" s="1"/>
  <c r="AC77" i="31" s="1"/>
  <c r="AC80" i="31" s="1"/>
  <c r="AG62" i="34" l="1"/>
  <c r="AH61" i="34" s="1"/>
  <c r="AF63" i="34"/>
  <c r="AF64" i="34" s="1"/>
  <c r="AF77" i="34" s="1"/>
  <c r="AF80" i="34" s="1"/>
  <c r="AE62" i="31"/>
  <c r="AF61" i="31" s="1"/>
  <c r="AD63" i="31"/>
  <c r="AD64" i="31" s="1"/>
  <c r="AD77" i="31" s="1"/>
  <c r="AD80" i="31" s="1"/>
  <c r="AH62" i="34" l="1"/>
  <c r="AI61" i="34" s="1"/>
  <c r="AG63" i="34"/>
  <c r="AG64" i="34" s="1"/>
  <c r="AG77" i="34" s="1"/>
  <c r="AG80" i="34" s="1"/>
  <c r="AF62" i="31"/>
  <c r="AG61" i="31" s="1"/>
  <c r="AE63" i="31"/>
  <c r="AE64" i="31" s="1"/>
  <c r="AE77" i="31" s="1"/>
  <c r="AE80" i="31" s="1"/>
  <c r="AI62" i="34" l="1"/>
  <c r="AJ61" i="34" s="1"/>
  <c r="AH63" i="34"/>
  <c r="AH64" i="34" s="1"/>
  <c r="AH77" i="34" s="1"/>
  <c r="AH80" i="34" s="1"/>
  <c r="AG62" i="31"/>
  <c r="AH61" i="31" s="1"/>
  <c r="AF63" i="31"/>
  <c r="AF64" i="31" s="1"/>
  <c r="AF77" i="31" s="1"/>
  <c r="AF80" i="31" s="1"/>
  <c r="AJ62" i="34" l="1"/>
  <c r="AK61" i="34" s="1"/>
  <c r="AI63" i="34"/>
  <c r="AI64" i="34" s="1"/>
  <c r="AI77" i="34" s="1"/>
  <c r="AI80" i="34" s="1"/>
  <c r="AH62" i="31"/>
  <c r="AI61" i="31" s="1"/>
  <c r="AG63" i="31"/>
  <c r="AG64" i="31" s="1"/>
  <c r="AG77" i="31" s="1"/>
  <c r="AG80" i="31" s="1"/>
  <c r="AK62" i="34" l="1"/>
  <c r="AL61" i="34" s="1"/>
  <c r="AJ63" i="34"/>
  <c r="AJ64" i="34" s="1"/>
  <c r="AJ77" i="34" s="1"/>
  <c r="AJ80" i="34" s="1"/>
  <c r="AI62" i="31"/>
  <c r="AJ61" i="31" s="1"/>
  <c r="AH63" i="31"/>
  <c r="AH64" i="31" s="1"/>
  <c r="AH77" i="31" s="1"/>
  <c r="AH80" i="31" s="1"/>
  <c r="AL62" i="34" l="1"/>
  <c r="AM61" i="34" s="1"/>
  <c r="AK63" i="34"/>
  <c r="AK64" i="34" s="1"/>
  <c r="AK77" i="34" s="1"/>
  <c r="AK80" i="34" s="1"/>
  <c r="AJ62" i="31"/>
  <c r="AK61" i="31" s="1"/>
  <c r="AI63" i="31"/>
  <c r="AI64" i="31" s="1"/>
  <c r="AI77" i="31" s="1"/>
  <c r="AI80" i="31" s="1"/>
  <c r="AM62" i="34" l="1"/>
  <c r="AN61" i="34" s="1"/>
  <c r="AL63" i="34"/>
  <c r="AL64" i="34" s="1"/>
  <c r="AL77" i="34" s="1"/>
  <c r="AL80" i="34" s="1"/>
  <c r="AK62" i="31"/>
  <c r="AL61" i="31" s="1"/>
  <c r="AJ63" i="31"/>
  <c r="AJ64" i="31" s="1"/>
  <c r="AJ77" i="31" s="1"/>
  <c r="AJ80" i="31" s="1"/>
  <c r="AK63" i="31" l="1"/>
  <c r="AK64" i="31" s="1"/>
  <c r="AK77" i="31" s="1"/>
  <c r="AK80" i="31" s="1"/>
  <c r="AN62" i="34"/>
  <c r="AO61" i="34" s="1"/>
  <c r="AM63" i="34"/>
  <c r="AM64" i="34" s="1"/>
  <c r="AM77" i="34" s="1"/>
  <c r="AM80" i="34" s="1"/>
  <c r="AL62" i="31"/>
  <c r="AM61" i="31" s="1"/>
  <c r="AL63" i="31" l="1"/>
  <c r="AL64" i="31" s="1"/>
  <c r="AL77" i="31" s="1"/>
  <c r="AL80" i="31" s="1"/>
  <c r="AO62" i="34"/>
  <c r="AP61" i="34" s="1"/>
  <c r="AN63" i="34"/>
  <c r="AN64" i="34" s="1"/>
  <c r="AN77" i="34" s="1"/>
  <c r="AN80" i="34" s="1"/>
  <c r="AM62" i="31"/>
  <c r="AN61" i="31" s="1"/>
  <c r="AP62" i="34" l="1"/>
  <c r="AQ61" i="34" s="1"/>
  <c r="AO63" i="34"/>
  <c r="AO64" i="34" s="1"/>
  <c r="AO77" i="34" s="1"/>
  <c r="AO80" i="34" s="1"/>
  <c r="AM63" i="31"/>
  <c r="AM64" i="31" s="1"/>
  <c r="AM77" i="31" s="1"/>
  <c r="AM80" i="31" s="1"/>
  <c r="AN62" i="31"/>
  <c r="AO61" i="31" s="1"/>
  <c r="AN63" i="31" l="1"/>
  <c r="AN64" i="31" s="1"/>
  <c r="AN77" i="31" s="1"/>
  <c r="AN80" i="31" s="1"/>
  <c r="AQ62" i="34"/>
  <c r="AR61" i="34" s="1"/>
  <c r="AP63" i="34"/>
  <c r="AP64" i="34" s="1"/>
  <c r="AP77" i="34" s="1"/>
  <c r="AP80" i="34" s="1"/>
  <c r="AO62" i="31"/>
  <c r="AP61" i="31" s="1"/>
  <c r="AO63" i="31" l="1"/>
  <c r="AO64" i="31" s="1"/>
  <c r="AO77" i="31" s="1"/>
  <c r="AO80" i="31" s="1"/>
  <c r="AR62" i="34"/>
  <c r="AS61" i="34" s="1"/>
  <c r="AQ63" i="34"/>
  <c r="AQ64" i="34" s="1"/>
  <c r="AQ77" i="34" s="1"/>
  <c r="AQ80" i="34" s="1"/>
  <c r="AP62" i="31"/>
  <c r="AQ61" i="31" s="1"/>
  <c r="AS62" i="34" l="1"/>
  <c r="AT61" i="34" s="1"/>
  <c r="AR63" i="34"/>
  <c r="AR64" i="34" s="1"/>
  <c r="AR77" i="34" s="1"/>
  <c r="AR80" i="34" s="1"/>
  <c r="AQ62" i="31"/>
  <c r="AR61" i="31" s="1"/>
  <c r="AP63" i="31"/>
  <c r="AP64" i="31" s="1"/>
  <c r="AP77" i="31" s="1"/>
  <c r="AP80" i="31" s="1"/>
  <c r="AT62" i="34" l="1"/>
  <c r="AU61" i="34" s="1"/>
  <c r="AS63" i="34"/>
  <c r="AS64" i="34" s="1"/>
  <c r="AS77" i="34" s="1"/>
  <c r="AS80" i="34" s="1"/>
  <c r="AR62" i="31"/>
  <c r="AS61" i="31" s="1"/>
  <c r="AQ63" i="31"/>
  <c r="AQ64" i="31" s="1"/>
  <c r="AQ77" i="31" s="1"/>
  <c r="AQ80" i="31" s="1"/>
  <c r="AR63" i="31" l="1"/>
  <c r="AR64" i="31" s="1"/>
  <c r="AR77" i="31" s="1"/>
  <c r="AR80" i="31" s="1"/>
  <c r="AU62" i="34"/>
  <c r="AV61" i="34" s="1"/>
  <c r="AT63" i="34"/>
  <c r="AT64" i="34" s="1"/>
  <c r="AT77" i="34" s="1"/>
  <c r="AT80" i="34" s="1"/>
  <c r="AS62" i="31"/>
  <c r="AT61" i="31" s="1"/>
  <c r="AV62" i="34" l="1"/>
  <c r="AW61" i="34" s="1"/>
  <c r="AU63" i="34"/>
  <c r="AU64" i="34" s="1"/>
  <c r="AU77" i="34" s="1"/>
  <c r="AU80" i="34" s="1"/>
  <c r="AT62" i="31"/>
  <c r="AU61" i="31" s="1"/>
  <c r="AS63" i="31"/>
  <c r="AS64" i="31" s="1"/>
  <c r="AS77" i="31" s="1"/>
  <c r="AS80" i="31" s="1"/>
  <c r="AW62" i="34" l="1"/>
  <c r="AX61" i="34" s="1"/>
  <c r="AV63" i="34"/>
  <c r="AV64" i="34" s="1"/>
  <c r="AV77" i="34" s="1"/>
  <c r="AV80" i="34" s="1"/>
  <c r="AU62" i="31"/>
  <c r="AV61" i="31" s="1"/>
  <c r="AT63" i="31"/>
  <c r="AT64" i="31" s="1"/>
  <c r="AT77" i="31" s="1"/>
  <c r="AT80" i="31" s="1"/>
  <c r="AX62" i="34" l="1"/>
  <c r="AY61" i="34" s="1"/>
  <c r="AW63" i="34"/>
  <c r="AW64" i="34" s="1"/>
  <c r="AW77" i="34" s="1"/>
  <c r="AW80" i="34" s="1"/>
  <c r="AV62" i="31"/>
  <c r="AW61" i="31" s="1"/>
  <c r="AU63" i="31"/>
  <c r="AU64" i="31" s="1"/>
  <c r="AU77" i="31" s="1"/>
  <c r="AU80" i="31" s="1"/>
  <c r="AY62" i="34" l="1"/>
  <c r="AZ61" i="34" s="1"/>
  <c r="AY63" i="34"/>
  <c r="AY64" i="34" s="1"/>
  <c r="AY77" i="34" s="1"/>
  <c r="AY80" i="34" s="1"/>
  <c r="AX63" i="34"/>
  <c r="AX64" i="34" s="1"/>
  <c r="AX77" i="34" s="1"/>
  <c r="AX80" i="34" s="1"/>
  <c r="AW62" i="31"/>
  <c r="AX61" i="31" s="1"/>
  <c r="AV63" i="31"/>
  <c r="AV64" i="31" s="1"/>
  <c r="AV77" i="31" s="1"/>
  <c r="AV80" i="31" s="1"/>
  <c r="AZ62" i="34" l="1"/>
  <c r="BA61" i="34" s="1"/>
  <c r="AX62" i="31"/>
  <c r="AY61" i="31" s="1"/>
  <c r="AW63" i="31"/>
  <c r="AW64" i="31" s="1"/>
  <c r="AW77" i="31" s="1"/>
  <c r="AW80" i="31" s="1"/>
  <c r="AZ63" i="34" l="1"/>
  <c r="AZ64" i="34" s="1"/>
  <c r="AZ77" i="34" s="1"/>
  <c r="AZ80" i="34" s="1"/>
  <c r="BA62" i="34"/>
  <c r="BB61" i="34" s="1"/>
  <c r="AY62" i="31"/>
  <c r="AZ61" i="31" s="1"/>
  <c r="AX63" i="31"/>
  <c r="AX64" i="31" s="1"/>
  <c r="AX77" i="31" s="1"/>
  <c r="AX80" i="31" s="1"/>
  <c r="BA63" i="34" l="1"/>
  <c r="BA64" i="34" s="1"/>
  <c r="BA77" i="34" s="1"/>
  <c r="BA80" i="34" s="1"/>
  <c r="BB62" i="34"/>
  <c r="BC61" i="34" s="1"/>
  <c r="AZ62" i="31"/>
  <c r="BA61" i="31" s="1"/>
  <c r="AY63" i="31"/>
  <c r="AY64" i="31" s="1"/>
  <c r="AY77" i="31" s="1"/>
  <c r="AY80" i="31" s="1"/>
  <c r="BB63" i="34" l="1"/>
  <c r="BB64" i="34" s="1"/>
  <c r="BB77" i="34" s="1"/>
  <c r="BB80" i="34" s="1"/>
  <c r="BC62" i="34"/>
  <c r="BD61" i="34" s="1"/>
  <c r="BD62" i="34" s="1"/>
  <c r="BD63" i="34" s="1"/>
  <c r="BD64" i="34" s="1"/>
  <c r="BD77" i="34" s="1"/>
  <c r="BD80" i="34" s="1"/>
  <c r="BA62" i="31"/>
  <c r="BB61" i="31" s="1"/>
  <c r="AZ63" i="31"/>
  <c r="AZ64" i="31" s="1"/>
  <c r="AZ77" i="31" s="1"/>
  <c r="AZ80" i="31" s="1"/>
  <c r="BC63" i="34" l="1"/>
  <c r="BC64" i="34" s="1"/>
  <c r="BC77" i="34" s="1"/>
  <c r="BC80" i="34" s="1"/>
  <c r="BB62" i="31"/>
  <c r="BC61" i="31" s="1"/>
  <c r="BA63" i="31"/>
  <c r="BA64" i="31" s="1"/>
  <c r="BA77" i="31" s="1"/>
  <c r="BA80" i="31" s="1"/>
  <c r="BC62" i="31" l="1"/>
  <c r="BD61" i="31" s="1"/>
  <c r="BD62" i="31" s="1"/>
  <c r="BD63" i="31" s="1"/>
  <c r="BD64" i="31" s="1"/>
  <c r="BD77" i="31" s="1"/>
  <c r="BD80" i="31" s="1"/>
  <c r="BB63" i="31"/>
  <c r="BB64" i="31" s="1"/>
  <c r="BB77" i="31" s="1"/>
  <c r="BB80" i="31" s="1"/>
  <c r="BC63" i="31" l="1"/>
  <c r="BC64" i="31" s="1"/>
  <c r="BC77" i="31" s="1"/>
  <c r="BC80" i="31" s="1"/>
  <c r="K86" i="34" l="1"/>
  <c r="F86" i="34"/>
  <c r="J86" i="34"/>
  <c r="G86" i="34"/>
  <c r="H86" i="34"/>
  <c r="L86" i="34"/>
  <c r="I86" i="34"/>
  <c r="M86" i="34"/>
  <c r="F86" i="31"/>
  <c r="K86" i="31"/>
  <c r="H86" i="31"/>
  <c r="L86" i="31"/>
  <c r="J86" i="31"/>
  <c r="G86" i="31"/>
  <c r="M86" i="31"/>
  <c r="M65" i="31" l="1"/>
  <c r="M87" i="31"/>
  <c r="M66" i="31" s="1"/>
  <c r="G65" i="31"/>
  <c r="G87" i="31"/>
  <c r="G66" i="31" s="1"/>
  <c r="L87" i="31"/>
  <c r="L66" i="31" s="1"/>
  <c r="L65" i="31"/>
  <c r="L76" i="31" s="1"/>
  <c r="L77" i="31" s="1"/>
  <c r="L80" i="31" s="1"/>
  <c r="K65" i="31"/>
  <c r="K87" i="31"/>
  <c r="K66" i="31" s="1"/>
  <c r="K76" i="31" s="1"/>
  <c r="K77" i="31" s="1"/>
  <c r="K80" i="31" s="1"/>
  <c r="H87" i="34"/>
  <c r="H66" i="34" s="1"/>
  <c r="H65" i="34"/>
  <c r="H76" i="34" s="1"/>
  <c r="H77" i="34" s="1"/>
  <c r="H80" i="34" s="1"/>
  <c r="G65" i="34"/>
  <c r="G87" i="34"/>
  <c r="G66" i="34" s="1"/>
  <c r="J87" i="34"/>
  <c r="J66" i="34" s="1"/>
  <c r="J65" i="34"/>
  <c r="J76" i="34" s="1"/>
  <c r="J77" i="34" s="1"/>
  <c r="J80" i="34" s="1"/>
  <c r="K87" i="34"/>
  <c r="K66" i="34" s="1"/>
  <c r="K65" i="34"/>
  <c r="K76" i="34" s="1"/>
  <c r="K77" i="34" s="1"/>
  <c r="K80" i="34" s="1"/>
  <c r="H65" i="31"/>
  <c r="H87" i="31"/>
  <c r="H66" i="31" s="1"/>
  <c r="H76" i="31" s="1"/>
  <c r="H77" i="31" s="1"/>
  <c r="H80" i="31" s="1"/>
  <c r="F65" i="31"/>
  <c r="F87" i="31"/>
  <c r="F66" i="31" s="1"/>
  <c r="M87" i="34"/>
  <c r="M66" i="34" s="1"/>
  <c r="M65" i="34"/>
  <c r="M76" i="34" s="1"/>
  <c r="M77" i="34" s="1"/>
  <c r="M80" i="34" s="1"/>
  <c r="L65" i="34"/>
  <c r="L87" i="34"/>
  <c r="L66" i="34" s="1"/>
  <c r="F87" i="34"/>
  <c r="F66" i="34" s="1"/>
  <c r="F65" i="34"/>
  <c r="F76" i="34" s="1"/>
  <c r="F77" i="34" s="1"/>
  <c r="F80" i="34" s="1"/>
  <c r="F81" i="34" s="1"/>
  <c r="J87" i="31"/>
  <c r="J66" i="31" s="1"/>
  <c r="J65" i="31"/>
  <c r="J76" i="31" s="1"/>
  <c r="J77" i="31" s="1"/>
  <c r="J80" i="31" s="1"/>
  <c r="I87" i="34"/>
  <c r="I66" i="34" s="1"/>
  <c r="I65" i="34"/>
  <c r="I76" i="34" s="1"/>
  <c r="I77" i="34" s="1"/>
  <c r="I80" i="34" s="1"/>
  <c r="I86" i="31"/>
  <c r="M76" i="31" l="1"/>
  <c r="M77" i="31" s="1"/>
  <c r="M80" i="31" s="1"/>
  <c r="I65" i="31"/>
  <c r="I87" i="31"/>
  <c r="I66" i="31" s="1"/>
  <c r="L76" i="34"/>
  <c r="L77" i="34" s="1"/>
  <c r="L80" i="34" s="1"/>
  <c r="F76" i="31"/>
  <c r="F77" i="31" s="1"/>
  <c r="F80" i="31" s="1"/>
  <c r="F81" i="31" s="1"/>
  <c r="G76" i="34"/>
  <c r="G77" i="34" s="1"/>
  <c r="G80" i="34" s="1"/>
  <c r="G81" i="34" s="1"/>
  <c r="H81" i="34" s="1"/>
  <c r="I81" i="34" s="1"/>
  <c r="J81" i="34" s="1"/>
  <c r="K81" i="34" s="1"/>
  <c r="G76" i="31"/>
  <c r="G77" i="31" s="1"/>
  <c r="G80" i="31" s="1"/>
  <c r="G81" i="31" l="1"/>
  <c r="H81" i="31" s="1"/>
  <c r="L81" i="34"/>
  <c r="M81" i="34" s="1"/>
  <c r="N81" i="34" s="1"/>
  <c r="O81" i="34" s="1"/>
  <c r="P81" i="34" s="1"/>
  <c r="Q81" i="34" s="1"/>
  <c r="R81" i="34" s="1"/>
  <c r="S81" i="34" s="1"/>
  <c r="T81" i="34" s="1"/>
  <c r="U81" i="34" s="1"/>
  <c r="M81" i="31"/>
  <c r="N81" i="31" s="1"/>
  <c r="O81" i="31" s="1"/>
  <c r="P81" i="31" s="1"/>
  <c r="Q81" i="31" s="1"/>
  <c r="R81" i="31" s="1"/>
  <c r="S81" i="31" s="1"/>
  <c r="T81" i="31" s="1"/>
  <c r="U81" i="31" s="1"/>
  <c r="V81" i="31" s="1"/>
  <c r="W81" i="31" s="1"/>
  <c r="X81" i="31" s="1"/>
  <c r="Y81" i="31" s="1"/>
  <c r="Z81" i="31" s="1"/>
  <c r="AA81" i="31" s="1"/>
  <c r="I76" i="31"/>
  <c r="I77" i="31" s="1"/>
  <c r="I80" i="31" s="1"/>
  <c r="I81" i="31" s="1"/>
  <c r="J81" i="31" s="1"/>
  <c r="K81" i="31" s="1"/>
  <c r="L81" i="31" s="1"/>
  <c r="C4" i="31" l="1"/>
  <c r="G29" i="29" s="1"/>
  <c r="AB81" i="31"/>
  <c r="AC81" i="31" s="1"/>
  <c r="AD81" i="31" s="1"/>
  <c r="AE81" i="31" s="1"/>
  <c r="AF81" i="31" s="1"/>
  <c r="AG81" i="31" s="1"/>
  <c r="AH81" i="31" s="1"/>
  <c r="AI81" i="31" s="1"/>
  <c r="C4" i="34"/>
  <c r="G30" i="29" s="1"/>
  <c r="V81" i="34"/>
  <c r="W81" i="34" s="1"/>
  <c r="X81" i="34" s="1"/>
  <c r="Y81" i="34" s="1"/>
  <c r="Z81" i="34" s="1"/>
  <c r="AA81" i="34" s="1"/>
  <c r="AB81" i="34" s="1"/>
  <c r="AC81" i="34" s="1"/>
  <c r="C5" i="31" l="1"/>
  <c r="H29" i="29" s="1"/>
  <c r="AJ81" i="31"/>
  <c r="AK81" i="31" s="1"/>
  <c r="C5" i="34"/>
  <c r="H30" i="29" s="1"/>
  <c r="AD81" i="34"/>
  <c r="AE81" i="34" s="1"/>
  <c r="AF81" i="34" s="1"/>
  <c r="AG81" i="34" s="1"/>
  <c r="AH81" i="34" s="1"/>
  <c r="AI81" i="34" s="1"/>
  <c r="AJ81" i="34" s="1"/>
  <c r="AK81" i="34" s="1"/>
  <c r="C6" i="31" l="1"/>
  <c r="I29" i="29" s="1"/>
  <c r="AL81" i="31"/>
  <c r="AM81" i="31" s="1"/>
  <c r="AN81" i="31" s="1"/>
  <c r="AO81" i="31" s="1"/>
  <c r="AP81" i="31" s="1"/>
  <c r="AQ81" i="31" s="1"/>
  <c r="AR81" i="31" s="1"/>
  <c r="AS81" i="31" s="1"/>
  <c r="AT81" i="31" s="1"/>
  <c r="AU81" i="31" s="1"/>
  <c r="AV81" i="31" s="1"/>
  <c r="AW81" i="31" s="1"/>
  <c r="AX81" i="31" s="1"/>
  <c r="AY81" i="31" s="1"/>
  <c r="AZ81" i="31" s="1"/>
  <c r="BA81" i="31" s="1"/>
  <c r="BB81" i="31" s="1"/>
  <c r="BC81" i="31" s="1"/>
  <c r="BD81" i="31" s="1"/>
  <c r="C7" i="31" s="1"/>
  <c r="J29" i="29" s="1"/>
  <c r="C6" i="34"/>
  <c r="I30" i="29" s="1"/>
  <c r="AL81" i="34"/>
  <c r="AM81" i="34" s="1"/>
  <c r="AN81" i="34" s="1"/>
  <c r="AO81" i="34" s="1"/>
  <c r="AP81" i="34" s="1"/>
  <c r="AQ81" i="34" s="1"/>
  <c r="AR81" i="34" s="1"/>
  <c r="AS81" i="34" s="1"/>
  <c r="AT81" i="34" s="1"/>
  <c r="AU81" i="34" s="1"/>
  <c r="AV81" i="34" s="1"/>
  <c r="AW81" i="34" s="1"/>
  <c r="AX81" i="34" s="1"/>
  <c r="C7" i="34" l="1"/>
  <c r="J30" i="29" s="1"/>
  <c r="AY81" i="34"/>
  <c r="AZ81" i="34" s="1"/>
  <c r="BA81" i="34" s="1"/>
  <c r="BB81" i="34" s="1"/>
  <c r="BC81" i="34" s="1"/>
  <c r="BD81" i="34"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<sst xmlns="http://schemas.openxmlformats.org/spreadsheetml/2006/main" count="856" uniqueCount="354">
  <si>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</si>
  <si>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</si>
  <si>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</si>
  <si>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</si>
  <si>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</si>
  <si>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</si>
  <si>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</si>
  <si>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</si>
  <si>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</si>
  <si>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</si>
  <si>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</si>
  <si>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</si>
  <si>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</si>
  <si>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</si>
  <si>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</si>
  <si>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</si>
  <si>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</si>
  <si>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</si>
  <si>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</si>
  <si>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</si>
  <si>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</si>
  <si>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</si>
  <si>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</si>
  <si>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</si>
  <si>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</si>
  <si>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</si>
  <si>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</si>
  <si>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</si>
  <si>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</si>
  <si>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</si>
  <si>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</si>
  <si>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</si>
  <si>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</si>
  <si>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</si>
  <si>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</si>
  <si>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</si>
  <si>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</si>
  <si>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</si>
  <si>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</si>
  <si>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</si>
  <si>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</si>
  <si>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</si>
  <si>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</si>
  <si>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</si>
  <si>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</si>
  <si>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</si>
  <si>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</si>
  <si>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</si>
  <si>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</si>
  <si>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</si>
  <si>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</si>
  <si>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</si>
  <si>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</si>
  <si>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</si>
  <si>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</si>
  <si>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</si>
  <si>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</si>
  <si>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</si>
  <si>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</si>
  <si>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</si>
  <si>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</si>
  <si>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</si>
  <si>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</si>
  <si>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</si>
  <si>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</si>
  <si>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</si>
  <si>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</si>
  <si>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</si>
  <si>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</si>
  <si>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</si>
  <si>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</si>
  <si>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</si>
  <si>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</si>
  <si>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</si>
  <si>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</si>
  <si>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</si>
  <si>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</si>
  <si>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</si>
  <si>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</si>
  <si>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</si>
  <si>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</si>
  <si>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</si>
  <si>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</si>
  <si>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</si>
  <si>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</si>
  <si>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</si>
  <si>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</si>
  <si>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</si>
  <si>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</si>
  <si>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</si>
  <si>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</si>
  <si>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</si>
  <si>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</si>
  <si>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</si>
  <si>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</si>
  <si>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</si>
  <si>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</si>
  <si>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</si>
  <si>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</si>
  <si>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</si>
  <si>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</si>
  <si>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</si>
  <si>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</si>
  <si>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</si>
  <si>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</si>
  <si>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</si>
  <si>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</si>
  <si>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</si>
  <si>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</si>
  <si>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</si>
  <si>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</si>
  <si>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</si>
  <si>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</si>
  <si>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</si>
  <si>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</si>
  <si>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</si>
  <si>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</si>
  <si>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</si>
  <si>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</si>
  <si>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</si>
  <si>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</si>
  <si>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</si>
  <si>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</si>
  <si>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</si>
  <si>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</si>
  <si>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</si>
  <si>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</si>
  <si>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</si>
  <si>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</si>
  <si>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</si>
  <si>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</si>
  <si>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</si>
  <si>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</si>
  <si>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</si>
  <si>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</si>
  <si>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</si>
  <si>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</si>
  <si>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</si>
  <si>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</si>
  <si>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</si>
  <si>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</si>
  <si>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</si>
  <si>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</si>
  <si>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</si>
  <si>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</si>
  <si>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</si>
  <si>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</si>
  <si>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</si>
  <si>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</si>
  <si>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</si>
  <si>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</si>
  <si>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</si>
  <si>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</si>
  <si>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</si>
  <si>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</si>
  <si>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</si>
  <si>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</si>
  <si>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</si>
  <si>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</si>
  <si>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</si>
  <si>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</si>
  <si>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</si>
  <si>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</si>
  <si>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</si>
  <si>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</si>
  <si>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</si>
  <si>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</si>
  <si>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</si>
  <si>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</si>
  <si>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</si>
  <si>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</si>
  <si>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</si>
  <si>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</si>
  <si>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</si>
  <si>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</si>
  <si>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</si>
  <si>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</si>
  <si>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</si>
  <si>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</si>
  <si>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</si>
  <si>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</si>
  <si>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</si>
  <si>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</si>
  <si>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</si>
  <si>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</si>
  <si>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</si>
  <si>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</si>
  <si>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</si>
  <si>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</si>
  <si>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</si>
  <si>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</si>
  <si>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</si>
  <si>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</si>
  <si>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</si>
  <si>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</si>
  <si>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</si>
  <si>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</si>
  <si>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</si>
  <si>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</si>
  <si>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</si>
  <si>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</si>
  <si>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</si>
  <si>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</si>
  <si>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</si>
  <si>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</si>
  <si>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</si>
  <si>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</si>
  <si>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</si>
  <si>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</si>
  <si>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</si>
  <si>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</si>
  <si>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</si>
  <si>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</si>
  <si>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</si>
  <si>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</si>
  <si>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</si>
  <si>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</si>
  <si>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</si>
  <si>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</si>
  <si>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</si>
  <si>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</si>
  <si>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</si>
  <si>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</si>
  <si>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</si>
  <si>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</si>
  <si>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</si>
  <si>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</si>
  <si>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</si>
  <si>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</si>
  <si>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</si>
  <si>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</si>
  <si>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</si>
  <si>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</si>
  <si>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</si>
  <si>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</si>
  <si>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</si>
  <si>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</si>
  <si>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</si>
  <si>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</si>
  <si>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</si>
  <si>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</si>
  <si>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</si>
  <si>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</si>
  <si>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</si>
  <si>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</si>
  <si>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</si>
  <si>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</si>
  <si>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</si>
  <si>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</si>
  <si>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</si>
  <si>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</si>
  <si>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</si>
  <si>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</si>
  <si>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</si>
  <si>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</si>
  <si>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</si>
  <si>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</si>
  <si>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</si>
  <si>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</si>
  <si>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</si>
  <si>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</si>
  <si>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</si>
  <si>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</si>
  <si>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</si>
  <si>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</si>
  <si>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</si>
  <si>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</si>
  <si>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</si>
  <si>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</si>
  <si>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</si>
  <si>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</si>
  <si>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</si>
  <si>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</si>
  <si>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</si>
  <si>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</si>
  <si>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</si>
  <si>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</si>
  <si>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</si>
  <si>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</si>
  <si>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</si>
  <si>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</si>
  <si>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</si>
  <si>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</si>
  <si>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</si>
  <si>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</si>
  <si>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</si>
  <si>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</si>
  <si>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</si>
  <si>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</si>
  <si>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</si>
  <si>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</si>
  <si>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</si>
  <si>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</si>
  <si>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</si>
  <si>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</si>
  <si>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</si>
  <si>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</si>
  <si>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</si>
  <si>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</si>
  <si>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</si>
  <si>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</si>
  <si>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</si>
  <si>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</si>
  <si>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</si>
  <si>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</si>
  <si>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</si>
  <si>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</si>
  <si>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</si>
  <si>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</si>
  <si>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</si>
  <si>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</si>
  <si>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</si>
  <si>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</si>
  <si>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</si>
  <si>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</si>
  <si>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</si>
  <si>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</si>
  <si>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</si>
  <si>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</si>
  <si>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</si>
  <si>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</si>
  <si>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</si>
  <si>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</si>
  <si>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</si>
  <si>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</si>
  <si>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</si>
  <si>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</si>
  <si>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</si>
  <si>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</si>
  <si>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</si>
  <si>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</si>
  <si>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</si>
  <si>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</si>
  <si>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</si>
  <si>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</si>
  <si>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</si>
  <si>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</si>
  <si>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</si>
  <si>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</si>
  <si>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</si>
  <si>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</si>
  <si>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should 300mm cable be used instead of 185mm.</t>
  </si>
  <si>
    <t>This is the cost of our asset replacement programme based upon continuing the current size profile.</t>
  </si>
  <si>
    <t>This is the losses saving associated with uprating the cable.</t>
  </si>
  <si>
    <t>Option 1(i)</t>
  </si>
  <si>
    <t>1(i)</t>
  </si>
  <si>
    <t>This has been used to assess the impact if the material cost of the larger cable reduces by 20%</t>
  </si>
  <si>
    <t>Sensitivity Analysis: cost of larger size cable reduces by 20%</t>
  </si>
  <si>
    <t>HV Cable Asset Replacement: Install 300 cable instead of using 185</t>
  </si>
  <si>
    <t>HV Cable Asset Replacement: Install HV 185 cable</t>
  </si>
  <si>
    <t>WPD will continue with current strategy regarding cable size</t>
  </si>
  <si>
    <r>
      <t>Technical losses in cables can be reduced by increasing the size of cable installed.
At 11kV, WPD utilises the following standard cable sizes: 95mm</t>
    </r>
    <r>
      <rPr>
        <vertAlign val="superscript"/>
        <sz val="10"/>
        <color theme="1"/>
        <rFont val="Gill Sans MT"/>
        <family val="2"/>
      </rPr>
      <t>2</t>
    </r>
    <r>
      <rPr>
        <sz val="10"/>
        <color theme="1"/>
        <rFont val="Gill Sans MT"/>
        <family val="2"/>
      </rPr>
      <t>, 185mm</t>
    </r>
    <r>
      <rPr>
        <vertAlign val="superscript"/>
        <sz val="10"/>
        <color theme="1"/>
        <rFont val="Gill Sans MT"/>
        <family val="2"/>
      </rPr>
      <t>2</t>
    </r>
    <r>
      <rPr>
        <sz val="10"/>
        <color theme="1"/>
        <rFont val="Gill Sans MT"/>
        <family val="2"/>
      </rPr>
      <t xml:space="preserve"> and 300mm</t>
    </r>
    <r>
      <rPr>
        <vertAlign val="superscript"/>
        <sz val="10"/>
        <color theme="1"/>
        <rFont val="Gill Sans MT"/>
        <family val="2"/>
      </rPr>
      <t>2</t>
    </r>
    <r>
      <rPr>
        <sz val="10"/>
        <color theme="1"/>
        <rFont val="Gill Sans MT"/>
        <family val="2"/>
      </rPr>
      <t>.
This CBA demonstrates the effect upon losses of uprating HV cable by comparing installation of 300mm</t>
    </r>
    <r>
      <rPr>
        <vertAlign val="superscript"/>
        <sz val="10"/>
        <color theme="1"/>
        <rFont val="Gill Sans MT"/>
        <family val="2"/>
      </rPr>
      <t>2</t>
    </r>
    <r>
      <rPr>
        <sz val="10"/>
        <color theme="1"/>
        <rFont val="Gill Sans MT"/>
        <family val="2"/>
      </rPr>
      <t xml:space="preserve"> cable instead of 185mm</t>
    </r>
    <r>
      <rPr>
        <vertAlign val="superscript"/>
        <sz val="10"/>
        <color theme="1"/>
        <rFont val="Gill Sans MT"/>
        <family val="2"/>
      </rPr>
      <t>2</t>
    </r>
    <r>
      <rPr>
        <sz val="10"/>
        <color theme="1"/>
        <rFont val="Gill Sans MT"/>
        <family val="2"/>
      </rPr>
      <t>, based upon the level of activity within the RIIO-ED1 condition based asset replacement forecasts for South West.</t>
    </r>
  </si>
  <si>
    <t>This the cost of our asset replacement programme for HV cable (as contained within BPDT table CV3).  Approximately 48% of the HV cable installed is 185mm.</t>
  </si>
  <si>
    <t>The saving in losses from installing uprated cable do not outweigh the increased material cost of larger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</si>
</sst>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SWEST%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urce%20Data%20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29">
          <cell r="AC29">
            <v>0.96319999999999995</v>
          </cell>
          <cell r="AD29">
            <v>0.95250000000000001</v>
          </cell>
          <cell r="AE29">
            <v>0.94269999999999998</v>
          </cell>
          <cell r="AF29">
            <v>0.9325</v>
          </cell>
          <cell r="AG29">
            <v>0.92149999999999999</v>
          </cell>
          <cell r="AH29">
            <v>0.91120000000000001</v>
          </cell>
          <cell r="AI29">
            <v>0.90110000000000001</v>
          </cell>
          <cell r="AJ29">
            <v>0.89080000000000004</v>
          </cell>
        </row>
      </sheetData>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Usage"/>
      <sheetName val="Next Size"/>
      <sheetName val="ED1 Asset Replacement Volumes"/>
      <sheetName val="Sheet3"/>
    </sheetNames>
    <sheetDataSet>
      <sheetData sheetId="0" refreshError="1"/>
      <sheetData sheetId="1" refreshError="1"/>
      <sheetData sheetId="2">
        <row r="17">
          <cell r="E17">
            <v>9.0200000000000054E-3</v>
          </cell>
        </row>
        <row r="20">
          <cell r="E20">
            <v>1.6400000000000008E-2</v>
          </cell>
          <cell r="F20">
            <v>1.6400000000000008E-2</v>
          </cell>
          <cell r="G20">
            <v>1.6400000000000008E-2</v>
          </cell>
          <cell r="H20">
            <v>1.6400000000000008E-2</v>
          </cell>
          <cell r="I20">
            <v>1.6400000000000008E-2</v>
          </cell>
          <cell r="J20">
            <v>1.6400000000000008E-2</v>
          </cell>
          <cell r="K20">
            <v>1.6400000000000008E-2</v>
          </cell>
          <cell r="L20">
            <v>1.6400000000000008E-2</v>
          </cell>
          <cell r="R20">
            <v>1.3120000000000007E-2</v>
          </cell>
          <cell r="S20">
            <v>1.3120000000000007E-2</v>
          </cell>
          <cell r="T20">
            <v>1.3120000000000007E-2</v>
          </cell>
          <cell r="U20">
            <v>1.3120000000000007E-2</v>
          </cell>
          <cell r="V20">
            <v>1.3120000000000007E-2</v>
          </cell>
          <cell r="W20">
            <v>1.3120000000000007E-2</v>
          </cell>
          <cell r="X20">
            <v>1.3120000000000007E-2</v>
          </cell>
          <cell r="Y20">
            <v>1.3120000000000007E-2</v>
          </cell>
        </row>
        <row r="27">
          <cell r="E27">
            <v>7.7179559416874985</v>
          </cell>
          <cell r="F27">
            <v>7.7179559416874985</v>
          </cell>
          <cell r="G27">
            <v>7.7179559416874985</v>
          </cell>
          <cell r="H27">
            <v>7.7179559416874985</v>
          </cell>
          <cell r="I27">
            <v>7.7179559416874985</v>
          </cell>
          <cell r="J27">
            <v>7.7179559416874985</v>
          </cell>
          <cell r="K27">
            <v>7.7179559416874985</v>
          </cell>
          <cell r="L27">
            <v>7.7179559416874985</v>
          </cell>
          <cell r="R27">
            <v>7.7179559416874985</v>
          </cell>
          <cell r="S27">
            <v>7.7179559416874985</v>
          </cell>
          <cell r="T27">
            <v>7.7179559416874985</v>
          </cell>
          <cell r="U27">
            <v>7.7179559416874985</v>
          </cell>
          <cell r="V27">
            <v>7.7179559416874985</v>
          </cell>
          <cell r="W27">
            <v>7.7179559416874985</v>
          </cell>
          <cell r="X27">
            <v>7.7179559416874985</v>
          </cell>
          <cell r="Y27">
            <v>7.7179559416874985</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3" sqref="D13:F1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351</v>
      </c>
      <c r="C2" s="154"/>
      <c r="D2" s="154"/>
      <c r="E2" s="154"/>
      <c r="F2" s="155"/>
      <c r="Z2" s="26" t="s">
        <v>80</v>
      </c>
    </row>
    <row r="3" spans="2:26" ht="49.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HV Cable Asset Replacement: Install HV 185 cable</v>
      </c>
      <c r="E9" s="160"/>
      <c r="F9" s="160"/>
    </row>
    <row r="10" spans="2:26" ht="22.5" customHeight="1" x14ac:dyDescent="0.3">
      <c r="B10" s="148" t="s">
        <v>226</v>
      </c>
      <c r="C10" s="149"/>
      <c r="D10" s="150" t="str">
        <f>'Option 1'!$C$1</f>
        <v>HV Cable Asset Replacement: Install 300 cable instead of using 185</v>
      </c>
      <c r="E10" s="151"/>
      <c r="F10" s="152"/>
    </row>
    <row r="11" spans="2:26" ht="22.5" customHeight="1" x14ac:dyDescent="0.3">
      <c r="B11" s="148" t="s">
        <v>344</v>
      </c>
      <c r="C11" s="149"/>
      <c r="D11" s="150" t="str">
        <f>'Option 1(i)'!$C$1</f>
        <v>Sensitivity Analysis: cost of larger size cable reduces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HV Cable Asset Replacement: Install HV 185 cable</v>
      </c>
      <c r="D28" s="30" t="s">
        <v>29</v>
      </c>
      <c r="E28" s="31" t="s">
        <v>350</v>
      </c>
      <c r="F28" s="30" t="s">
        <v>160</v>
      </c>
      <c r="G28" s="65"/>
      <c r="H28" s="65"/>
      <c r="I28" s="65"/>
      <c r="J28" s="65"/>
      <c r="K28" s="30"/>
    </row>
    <row r="29" spans="2:11" ht="27.75" customHeight="1" x14ac:dyDescent="0.3">
      <c r="B29" s="30">
        <v>1</v>
      </c>
      <c r="C29" s="31" t="str">
        <f>D10</f>
        <v>HV Cable Asset Replacement: Install 300 cable instead of using 185</v>
      </c>
      <c r="D29" s="30" t="s">
        <v>80</v>
      </c>
      <c r="E29" s="31" t="s">
        <v>353</v>
      </c>
      <c r="F29" s="30"/>
      <c r="G29" s="65">
        <f>'Option 1'!$C$4</f>
        <v>-7.653596086287677E-2</v>
      </c>
      <c r="H29" s="65">
        <f>'Option 1'!$C$5</f>
        <v>-9.9037637391029526E-2</v>
      </c>
      <c r="I29" s="65">
        <f>'Option 1'!$C$6</f>
        <v>-0.11390490937080473</v>
      </c>
      <c r="J29" s="65">
        <f>'Option 1'!$C$7</f>
        <v>-0.12884778983150302</v>
      </c>
      <c r="K29" s="30"/>
    </row>
    <row r="30" spans="2:11" ht="27.75" customHeight="1" x14ac:dyDescent="0.3">
      <c r="B30" s="145" t="s">
        <v>345</v>
      </c>
      <c r="C30" s="31" t="str">
        <f>D11</f>
        <v>Sensitivity Analysis: cost of larger size cable reduces by 20%</v>
      </c>
      <c r="D30" s="30"/>
      <c r="E30" s="31" t="s">
        <v>346</v>
      </c>
      <c r="F30" s="30"/>
      <c r="G30" s="65">
        <f>'Option 1(i)'!$C$4</f>
        <v>-6.0658667889126286E-2</v>
      </c>
      <c r="H30" s="65">
        <f>'Option 1(i)'!$C$5</f>
        <v>-7.8660009111648541E-2</v>
      </c>
      <c r="I30" s="65">
        <f>'Option 1(i)'!$C$6</f>
        <v>-9.0553826695468728E-2</v>
      </c>
      <c r="J30" s="65">
        <f>'Option 1(i)'!$C$7</f>
        <v>-0.10250813106402742</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4" priority="5">
      <formula>$D28="Adopted"</formula>
    </cfRule>
  </conditionalFormatting>
  <conditionalFormatting sqref="B29:C29 E29:K29 C30 G30:J30">
    <cfRule type="expression" dxfId="3" priority="4">
      <formula>$D29="Adopted"</formula>
    </cfRule>
  </conditionalFormatting>
  <conditionalFormatting sqref="B30 K30 D29 D31:D32 D30:F30">
    <cfRule type="expression" dxfId="2" priority="3">
      <formula>$D29="Adopted"</formula>
    </cfRule>
  </conditionalFormatting>
  <conditionalFormatting sqref="B31:C31 E31:K31">
    <cfRule type="expression" dxfId="1" priority="2">
      <formula>$D31="Adopted"</formula>
    </cfRule>
  </conditionalFormatting>
  <conditionalFormatting sqref="B32:C32 E32:K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L7" sqref="L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Replacement'!AC$29</f>
        <v>-0.96319999999999995</v>
      </c>
      <c r="F7" s="62">
        <f>-'[1]CV3 - Asset Replacement'!AD$29</f>
        <v>-0.95250000000000001</v>
      </c>
      <c r="G7" s="62">
        <f>-'[1]CV3 - Asset Replacement'!AE$29</f>
        <v>-0.94269999999999998</v>
      </c>
      <c r="H7" s="62">
        <f>-'[1]CV3 - Asset Replacement'!AF$29</f>
        <v>-0.9325</v>
      </c>
      <c r="I7" s="62">
        <f>-'[1]CV3 - Asset Replacement'!AG$29</f>
        <v>-0.92149999999999999</v>
      </c>
      <c r="J7" s="62">
        <f>-'[1]CV3 - Asset Replacement'!AH$29</f>
        <v>-0.91120000000000001</v>
      </c>
      <c r="K7" s="62">
        <f>-'[1]CV3 - Asset Replacement'!AI$29</f>
        <v>-0.90110000000000001</v>
      </c>
      <c r="L7" s="62">
        <f>-'[1]CV3 - Asset Replacement'!AJ$29</f>
        <v>-0.89080000000000004</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-0.96319999999999995</v>
      </c>
      <c r="F12" s="59">
        <f t="shared" ref="F12:AW12" si="0">SUM(F7:F11)</f>
        <v>-0.95250000000000001</v>
      </c>
      <c r="G12" s="59">
        <f t="shared" si="0"/>
        <v>-0.94269999999999998</v>
      </c>
      <c r="H12" s="59">
        <f t="shared" si="0"/>
        <v>-0.9325</v>
      </c>
      <c r="I12" s="59">
        <f t="shared" si="0"/>
        <v>-0.92149999999999999</v>
      </c>
      <c r="J12" s="59">
        <f t="shared" si="0"/>
        <v>-0.91120000000000001</v>
      </c>
      <c r="K12" s="59">
        <f t="shared" si="0"/>
        <v>-0.90110000000000001</v>
      </c>
      <c r="L12" s="59">
        <f t="shared" si="0"/>
        <v>-0.89080000000000004</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3" sqref="C13"/>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30" x14ac:dyDescent="0.25">
      <c r="A5" s="182" t="s">
        <v>11</v>
      </c>
      <c r="B5" s="132" t="s">
        <v>160</v>
      </c>
      <c r="C5" s="135" t="s">
        <v>352</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L90" sqref="L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-7.653596086287677E-2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-9.9037637391029526E-2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-0.11390490937080473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-0.12884778983150302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Volumes'!E$20</f>
        <v>-0.97959999999999992</v>
      </c>
      <c r="F13" s="62">
        <f>'Baseline scenario'!F7-'[2]ED1 Asset Replacement Volumes'!F$20</f>
        <v>-0.96889999999999998</v>
      </c>
      <c r="G13" s="62">
        <f>'Baseline scenario'!G7-'[2]ED1 Asset Replacement Volumes'!G$20</f>
        <v>-0.95909999999999995</v>
      </c>
      <c r="H13" s="62">
        <f>'Baseline scenario'!H7-'[2]ED1 Asset Replacement Volumes'!H$20</f>
        <v>-0.94889999999999997</v>
      </c>
      <c r="I13" s="62">
        <f>'Baseline scenario'!I7-'[2]ED1 Asset Replacement Volumes'!I$20</f>
        <v>-0.93789999999999996</v>
      </c>
      <c r="J13" s="62">
        <f>'Baseline scenario'!J7-'[2]ED1 Asset Replacement Volumes'!J$20</f>
        <v>-0.92759999999999998</v>
      </c>
      <c r="K13" s="62">
        <f>'Baseline scenario'!K7-'[2]ED1 Asset Replacement Volumes'!K$20</f>
        <v>-0.91749999999999998</v>
      </c>
      <c r="L13" s="62">
        <f>'Baseline scenario'!L7-'[2]ED1 Asset Replacement Volumes'!L$20</f>
        <v>-0.90720000000000001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-0.97959999999999992</v>
      </c>
      <c r="F18" s="59">
        <f t="shared" ref="F18:AW18" si="0">SUM(F13:F17)</f>
        <v>-0.96889999999999998</v>
      </c>
      <c r="G18" s="59">
        <f t="shared" si="0"/>
        <v>-0.95909999999999995</v>
      </c>
      <c r="H18" s="59">
        <f t="shared" si="0"/>
        <v>-0.94889999999999997</v>
      </c>
      <c r="I18" s="59">
        <f t="shared" si="0"/>
        <v>-0.93789999999999996</v>
      </c>
      <c r="J18" s="59">
        <f t="shared" si="0"/>
        <v>-0.92759999999999998</v>
      </c>
      <c r="K18" s="59">
        <f t="shared" si="0"/>
        <v>-0.91749999999999998</v>
      </c>
      <c r="L18" s="59">
        <f t="shared" si="0"/>
        <v>-0.90720000000000001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0.96319999999999995</v>
      </c>
      <c r="F19" s="33">
        <f>-'Baseline scenario'!F7</f>
        <v>0.95250000000000001</v>
      </c>
      <c r="G19" s="33">
        <f>-'Baseline scenario'!G7</f>
        <v>0.94269999999999998</v>
      </c>
      <c r="H19" s="33">
        <f>-'Baseline scenario'!H7</f>
        <v>0.9325</v>
      </c>
      <c r="I19" s="33">
        <f>-'Baseline scenario'!I7</f>
        <v>0.92149999999999999</v>
      </c>
      <c r="J19" s="33">
        <f>-'Baseline scenario'!J7</f>
        <v>0.91120000000000001</v>
      </c>
      <c r="K19" s="33">
        <f>-'Baseline scenario'!K7</f>
        <v>0.90110000000000001</v>
      </c>
      <c r="L19" s="33">
        <f>-'Baseline scenario'!L7</f>
        <v>0.89080000000000004</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0.96319999999999995</v>
      </c>
      <c r="F25" s="67">
        <f t="shared" ref="F25:BD25" si="1">SUM(F19:F24)</f>
        <v>0.95250000000000001</v>
      </c>
      <c r="G25" s="67">
        <f t="shared" si="1"/>
        <v>0.94269999999999998</v>
      </c>
      <c r="H25" s="67">
        <f t="shared" si="1"/>
        <v>0.9325</v>
      </c>
      <c r="I25" s="67">
        <f t="shared" si="1"/>
        <v>0.92149999999999999</v>
      </c>
      <c r="J25" s="67">
        <f t="shared" si="1"/>
        <v>0.91120000000000001</v>
      </c>
      <c r="K25" s="67">
        <f t="shared" si="1"/>
        <v>0.90110000000000001</v>
      </c>
      <c r="L25" s="67">
        <f t="shared" si="1"/>
        <v>0.89080000000000004</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-1.639999999999997E-2</v>
      </c>
      <c r="F26" s="59">
        <f t="shared" ref="F26:BD26" si="2">F18+F25</f>
        <v>-1.639999999999997E-2</v>
      </c>
      <c r="G26" s="59">
        <f t="shared" si="2"/>
        <v>-1.639999999999997E-2</v>
      </c>
      <c r="H26" s="59">
        <f t="shared" si="2"/>
        <v>-1.639999999999997E-2</v>
      </c>
      <c r="I26" s="59">
        <f t="shared" si="2"/>
        <v>-1.639999999999997E-2</v>
      </c>
      <c r="J26" s="59">
        <f t="shared" si="2"/>
        <v>-1.639999999999997E-2</v>
      </c>
      <c r="K26" s="59">
        <f t="shared" si="2"/>
        <v>-1.639999999999997E-2</v>
      </c>
      <c r="L26" s="59">
        <f t="shared" si="2"/>
        <v>-1.639999999999997E-2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-1.3119999999999977E-2</v>
      </c>
      <c r="F28" s="34">
        <f t="shared" ref="F28:AW28" si="4">F26*F27</f>
        <v>-1.3119999999999977E-2</v>
      </c>
      <c r="G28" s="34">
        <f t="shared" si="4"/>
        <v>-1.3119999999999977E-2</v>
      </c>
      <c r="H28" s="34">
        <f t="shared" si="4"/>
        <v>-1.3119999999999977E-2</v>
      </c>
      <c r="I28" s="34">
        <f t="shared" si="4"/>
        <v>-1.3119999999999977E-2</v>
      </c>
      <c r="J28" s="34">
        <f t="shared" si="4"/>
        <v>-1.3119999999999977E-2</v>
      </c>
      <c r="K28" s="34">
        <f t="shared" si="4"/>
        <v>-1.3119999999999977E-2</v>
      </c>
      <c r="L28" s="34">
        <f t="shared" si="4"/>
        <v>-1.3119999999999977E-2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-3.279999999999993E-3</v>
      </c>
      <c r="F29" s="34">
        <f t="shared" ref="F29:AW29" si="5">F26-F28</f>
        <v>-3.279999999999993E-3</v>
      </c>
      <c r="G29" s="34">
        <f t="shared" si="5"/>
        <v>-3.279999999999993E-3</v>
      </c>
      <c r="H29" s="34">
        <f t="shared" si="5"/>
        <v>-3.279999999999993E-3</v>
      </c>
      <c r="I29" s="34">
        <f t="shared" si="5"/>
        <v>-3.279999999999993E-3</v>
      </c>
      <c r="J29" s="34">
        <f t="shared" si="5"/>
        <v>-3.279999999999993E-3</v>
      </c>
      <c r="K29" s="34">
        <f t="shared" si="5"/>
        <v>-3.279999999999993E-3</v>
      </c>
      <c r="L29" s="34">
        <f t="shared" si="5"/>
        <v>-3.279999999999993E-3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-2.9155555555555505E-4</v>
      </c>
      <c r="G30" s="34">
        <f>$E$28/'Fixed data'!$C$7</f>
        <v>-2.9155555555555505E-4</v>
      </c>
      <c r="H30" s="34">
        <f>$E$28/'Fixed data'!$C$7</f>
        <v>-2.9155555555555505E-4</v>
      </c>
      <c r="I30" s="34">
        <f>$E$28/'Fixed data'!$C$7</f>
        <v>-2.9155555555555505E-4</v>
      </c>
      <c r="J30" s="34">
        <f>$E$28/'Fixed data'!$C$7</f>
        <v>-2.9155555555555505E-4</v>
      </c>
      <c r="K30" s="34">
        <f>$E$28/'Fixed data'!$C$7</f>
        <v>-2.9155555555555505E-4</v>
      </c>
      <c r="L30" s="34">
        <f>$E$28/'Fixed data'!$C$7</f>
        <v>-2.9155555555555505E-4</v>
      </c>
      <c r="M30" s="34">
        <f>$E$28/'Fixed data'!$C$7</f>
        <v>-2.9155555555555505E-4</v>
      </c>
      <c r="N30" s="34">
        <f>$E$28/'Fixed data'!$C$7</f>
        <v>-2.9155555555555505E-4</v>
      </c>
      <c r="O30" s="34">
        <f>$E$28/'Fixed data'!$C$7</f>
        <v>-2.9155555555555505E-4</v>
      </c>
      <c r="P30" s="34">
        <f>$E$28/'Fixed data'!$C$7</f>
        <v>-2.9155555555555505E-4</v>
      </c>
      <c r="Q30" s="34">
        <f>$E$28/'Fixed data'!$C$7</f>
        <v>-2.9155555555555505E-4</v>
      </c>
      <c r="R30" s="34">
        <f>$E$28/'Fixed data'!$C$7</f>
        <v>-2.9155555555555505E-4</v>
      </c>
      <c r="S30" s="34">
        <f>$E$28/'Fixed data'!$C$7</f>
        <v>-2.9155555555555505E-4</v>
      </c>
      <c r="T30" s="34">
        <f>$E$28/'Fixed data'!$C$7</f>
        <v>-2.9155555555555505E-4</v>
      </c>
      <c r="U30" s="34">
        <f>$E$28/'Fixed data'!$C$7</f>
        <v>-2.9155555555555505E-4</v>
      </c>
      <c r="V30" s="34">
        <f>$E$28/'Fixed data'!$C$7</f>
        <v>-2.9155555555555505E-4</v>
      </c>
      <c r="W30" s="34">
        <f>$E$28/'Fixed data'!$C$7</f>
        <v>-2.9155555555555505E-4</v>
      </c>
      <c r="X30" s="34">
        <f>$E$28/'Fixed data'!$C$7</f>
        <v>-2.9155555555555505E-4</v>
      </c>
      <c r="Y30" s="34">
        <f>$E$28/'Fixed data'!$C$7</f>
        <v>-2.9155555555555505E-4</v>
      </c>
      <c r="Z30" s="34">
        <f>$E$28/'Fixed data'!$C$7</f>
        <v>-2.9155555555555505E-4</v>
      </c>
      <c r="AA30" s="34">
        <f>$E$28/'Fixed data'!$C$7</f>
        <v>-2.9155555555555505E-4</v>
      </c>
      <c r="AB30" s="34">
        <f>$E$28/'Fixed data'!$C$7</f>
        <v>-2.9155555555555505E-4</v>
      </c>
      <c r="AC30" s="34">
        <f>$E$28/'Fixed data'!$C$7</f>
        <v>-2.9155555555555505E-4</v>
      </c>
      <c r="AD30" s="34">
        <f>$E$28/'Fixed data'!$C$7</f>
        <v>-2.9155555555555505E-4</v>
      </c>
      <c r="AE30" s="34">
        <f>$E$28/'Fixed data'!$C$7</f>
        <v>-2.9155555555555505E-4</v>
      </c>
      <c r="AF30" s="34">
        <f>$E$28/'Fixed data'!$C$7</f>
        <v>-2.9155555555555505E-4</v>
      </c>
      <c r="AG30" s="34">
        <f>$E$28/'Fixed data'!$C$7</f>
        <v>-2.9155555555555505E-4</v>
      </c>
      <c r="AH30" s="34">
        <f>$E$28/'Fixed data'!$C$7</f>
        <v>-2.9155555555555505E-4</v>
      </c>
      <c r="AI30" s="34">
        <f>$E$28/'Fixed data'!$C$7</f>
        <v>-2.9155555555555505E-4</v>
      </c>
      <c r="AJ30" s="34">
        <f>$E$28/'Fixed data'!$C$7</f>
        <v>-2.9155555555555505E-4</v>
      </c>
      <c r="AK30" s="34">
        <f>$E$28/'Fixed data'!$C$7</f>
        <v>-2.9155555555555505E-4</v>
      </c>
      <c r="AL30" s="34">
        <f>$E$28/'Fixed data'!$C$7</f>
        <v>-2.9155555555555505E-4</v>
      </c>
      <c r="AM30" s="34">
        <f>$E$28/'Fixed data'!$C$7</f>
        <v>-2.9155555555555505E-4</v>
      </c>
      <c r="AN30" s="34">
        <f>$E$28/'Fixed data'!$C$7</f>
        <v>-2.9155555555555505E-4</v>
      </c>
      <c r="AO30" s="34">
        <f>$E$28/'Fixed data'!$C$7</f>
        <v>-2.9155555555555505E-4</v>
      </c>
      <c r="AP30" s="34">
        <f>$E$28/'Fixed data'!$C$7</f>
        <v>-2.9155555555555505E-4</v>
      </c>
      <c r="AQ30" s="34">
        <f>$E$28/'Fixed data'!$C$7</f>
        <v>-2.9155555555555505E-4</v>
      </c>
      <c r="AR30" s="34">
        <f>$E$28/'Fixed data'!$C$7</f>
        <v>-2.9155555555555505E-4</v>
      </c>
      <c r="AS30" s="34">
        <f>$E$28/'Fixed data'!$C$7</f>
        <v>-2.9155555555555505E-4</v>
      </c>
      <c r="AT30" s="34">
        <f>$E$28/'Fixed data'!$C$7</f>
        <v>-2.9155555555555505E-4</v>
      </c>
      <c r="AU30" s="34">
        <f>$E$28/'Fixed data'!$C$7</f>
        <v>-2.9155555555555505E-4</v>
      </c>
      <c r="AV30" s="34">
        <f>$E$28/'Fixed data'!$C$7</f>
        <v>-2.9155555555555505E-4</v>
      </c>
      <c r="AW30" s="34">
        <f>$E$28/'Fixed data'!$C$7</f>
        <v>-2.9155555555555505E-4</v>
      </c>
      <c r="AX30" s="34">
        <f>$E$28/'Fixed data'!$C$7</f>
        <v>-2.9155555555555505E-4</v>
      </c>
      <c r="AY30" s="34"/>
      <c r="AZ30" s="34"/>
      <c r="BA30" s="34"/>
      <c r="BB30" s="34"/>
      <c r="BC30" s="34"/>
      <c r="BD30" s="34"/>
    </row>
    <row r="31" spans="1:56" ht="16.5" hidden="1" customHeight="1" outlineLevel="1" x14ac:dyDescent="0.35">
      <c r="A31" s="115"/>
      <c r="B31" s="9" t="s">
        <v>2</v>
      </c>
      <c r="C31" s="11" t="s">
        <v>54</v>
      </c>
      <c r="D31" s="9" t="s">
        <v>40</v>
      </c>
      <c r="F31" s="34"/>
      <c r="G31" s="34">
        <f>$F$28/'Fixed data'!$C$7</f>
        <v>-2.9155555555555505E-4</v>
      </c>
      <c r="H31" s="34">
        <f>$F$28/'Fixed data'!$C$7</f>
        <v>-2.9155555555555505E-4</v>
      </c>
      <c r="I31" s="34">
        <f>$F$28/'Fixed data'!$C$7</f>
        <v>-2.9155555555555505E-4</v>
      </c>
      <c r="J31" s="34">
        <f>$F$28/'Fixed data'!$C$7</f>
        <v>-2.9155555555555505E-4</v>
      </c>
      <c r="K31" s="34">
        <f>$F$28/'Fixed data'!$C$7</f>
        <v>-2.9155555555555505E-4</v>
      </c>
      <c r="L31" s="34">
        <f>$F$28/'Fixed data'!$C$7</f>
        <v>-2.9155555555555505E-4</v>
      </c>
      <c r="M31" s="34">
        <f>$F$28/'Fixed data'!$C$7</f>
        <v>-2.9155555555555505E-4</v>
      </c>
      <c r="N31" s="34">
        <f>$F$28/'Fixed data'!$C$7</f>
        <v>-2.9155555555555505E-4</v>
      </c>
      <c r="O31" s="34">
        <f>$F$28/'Fixed data'!$C$7</f>
        <v>-2.9155555555555505E-4</v>
      </c>
      <c r="P31" s="34">
        <f>$F$28/'Fixed data'!$C$7</f>
        <v>-2.9155555555555505E-4</v>
      </c>
      <c r="Q31" s="34">
        <f>$F$28/'Fixed data'!$C$7</f>
        <v>-2.9155555555555505E-4</v>
      </c>
      <c r="R31" s="34">
        <f>$F$28/'Fixed data'!$C$7</f>
        <v>-2.9155555555555505E-4</v>
      </c>
      <c r="S31" s="34">
        <f>$F$28/'Fixed data'!$C$7</f>
        <v>-2.9155555555555505E-4</v>
      </c>
      <c r="T31" s="34">
        <f>$F$28/'Fixed data'!$C$7</f>
        <v>-2.9155555555555505E-4</v>
      </c>
      <c r="U31" s="34">
        <f>$F$28/'Fixed data'!$C$7</f>
        <v>-2.9155555555555505E-4</v>
      </c>
      <c r="V31" s="34">
        <f>$F$28/'Fixed data'!$C$7</f>
        <v>-2.9155555555555505E-4</v>
      </c>
      <c r="W31" s="34">
        <f>$F$28/'Fixed data'!$C$7</f>
        <v>-2.9155555555555505E-4</v>
      </c>
      <c r="X31" s="34">
        <f>$F$28/'Fixed data'!$C$7</f>
        <v>-2.9155555555555505E-4</v>
      </c>
      <c r="Y31" s="34">
        <f>$F$28/'Fixed data'!$C$7</f>
        <v>-2.9155555555555505E-4</v>
      </c>
      <c r="Z31" s="34">
        <f>$F$28/'Fixed data'!$C$7</f>
        <v>-2.9155555555555505E-4</v>
      </c>
      <c r="AA31" s="34">
        <f>$F$28/'Fixed data'!$C$7</f>
        <v>-2.9155555555555505E-4</v>
      </c>
      <c r="AB31" s="34">
        <f>$F$28/'Fixed data'!$C$7</f>
        <v>-2.9155555555555505E-4</v>
      </c>
      <c r="AC31" s="34">
        <f>$F$28/'Fixed data'!$C$7</f>
        <v>-2.9155555555555505E-4</v>
      </c>
      <c r="AD31" s="34">
        <f>$F$28/'Fixed data'!$C$7</f>
        <v>-2.9155555555555505E-4</v>
      </c>
      <c r="AE31" s="34">
        <f>$F$28/'Fixed data'!$C$7</f>
        <v>-2.9155555555555505E-4</v>
      </c>
      <c r="AF31" s="34">
        <f>$F$28/'Fixed data'!$C$7</f>
        <v>-2.9155555555555505E-4</v>
      </c>
      <c r="AG31" s="34">
        <f>$F$28/'Fixed data'!$C$7</f>
        <v>-2.9155555555555505E-4</v>
      </c>
      <c r="AH31" s="34">
        <f>$F$28/'Fixed data'!$C$7</f>
        <v>-2.9155555555555505E-4</v>
      </c>
      <c r="AI31" s="34">
        <f>$F$28/'Fixed data'!$C$7</f>
        <v>-2.9155555555555505E-4</v>
      </c>
      <c r="AJ31" s="34">
        <f>$F$28/'Fixed data'!$C$7</f>
        <v>-2.9155555555555505E-4</v>
      </c>
      <c r="AK31" s="34">
        <f>$F$28/'Fixed data'!$C$7</f>
        <v>-2.9155555555555505E-4</v>
      </c>
      <c r="AL31" s="34">
        <f>$F$28/'Fixed data'!$C$7</f>
        <v>-2.9155555555555505E-4</v>
      </c>
      <c r="AM31" s="34">
        <f>$F$28/'Fixed data'!$C$7</f>
        <v>-2.9155555555555505E-4</v>
      </c>
      <c r="AN31" s="34">
        <f>$F$28/'Fixed data'!$C$7</f>
        <v>-2.9155555555555505E-4</v>
      </c>
      <c r="AO31" s="34">
        <f>$F$28/'Fixed data'!$C$7</f>
        <v>-2.9155555555555505E-4</v>
      </c>
      <c r="AP31" s="34">
        <f>$F$28/'Fixed data'!$C$7</f>
        <v>-2.9155555555555505E-4</v>
      </c>
      <c r="AQ31" s="34">
        <f>$F$28/'Fixed data'!$C$7</f>
        <v>-2.9155555555555505E-4</v>
      </c>
      <c r="AR31" s="34">
        <f>$F$28/'Fixed data'!$C$7</f>
        <v>-2.9155555555555505E-4</v>
      </c>
      <c r="AS31" s="34">
        <f>$F$28/'Fixed data'!$C$7</f>
        <v>-2.9155555555555505E-4</v>
      </c>
      <c r="AT31" s="34">
        <f>$F$28/'Fixed data'!$C$7</f>
        <v>-2.9155555555555505E-4</v>
      </c>
      <c r="AU31" s="34">
        <f>$F$28/'Fixed data'!$C$7</f>
        <v>-2.9155555555555505E-4</v>
      </c>
      <c r="AV31" s="34">
        <f>$F$28/'Fixed data'!$C$7</f>
        <v>-2.9155555555555505E-4</v>
      </c>
      <c r="AW31" s="34">
        <f>$F$28/'Fixed data'!$C$7</f>
        <v>-2.9155555555555505E-4</v>
      </c>
      <c r="AX31" s="34">
        <f>$F$28/'Fixed data'!$C$7</f>
        <v>-2.9155555555555505E-4</v>
      </c>
      <c r="AY31" s="34">
        <f>$F$28/'Fixed data'!$C$7</f>
        <v>-2.9155555555555505E-4</v>
      </c>
      <c r="AZ31" s="34"/>
      <c r="BA31" s="34"/>
      <c r="BB31" s="34"/>
      <c r="BC31" s="34"/>
      <c r="BD31" s="34"/>
    </row>
    <row r="32" spans="1:56" ht="16.5" hidden="1" customHeight="1" outlineLevel="1" x14ac:dyDescent="0.35">
      <c r="A32" s="115"/>
      <c r="B32" s="9" t="s">
        <v>3</v>
      </c>
      <c r="C32" s="11" t="s">
        <v>55</v>
      </c>
      <c r="D32" s="9" t="s">
        <v>40</v>
      </c>
      <c r="F32" s="34"/>
      <c r="G32" s="34"/>
      <c r="H32" s="34">
        <f>$G$28/'Fixed data'!$C$7</f>
        <v>-2.9155555555555505E-4</v>
      </c>
      <c r="I32" s="34">
        <f>$G$28/'Fixed data'!$C$7</f>
        <v>-2.9155555555555505E-4</v>
      </c>
      <c r="J32" s="34">
        <f>$G$28/'Fixed data'!$C$7</f>
        <v>-2.9155555555555505E-4</v>
      </c>
      <c r="K32" s="34">
        <f>$G$28/'Fixed data'!$C$7</f>
        <v>-2.9155555555555505E-4</v>
      </c>
      <c r="L32" s="34">
        <f>$G$28/'Fixed data'!$C$7</f>
        <v>-2.9155555555555505E-4</v>
      </c>
      <c r="M32" s="34">
        <f>$G$28/'Fixed data'!$C$7</f>
        <v>-2.9155555555555505E-4</v>
      </c>
      <c r="N32" s="34">
        <f>$G$28/'Fixed data'!$C$7</f>
        <v>-2.9155555555555505E-4</v>
      </c>
      <c r="O32" s="34">
        <f>$G$28/'Fixed data'!$C$7</f>
        <v>-2.9155555555555505E-4</v>
      </c>
      <c r="P32" s="34">
        <f>$G$28/'Fixed data'!$C$7</f>
        <v>-2.9155555555555505E-4</v>
      </c>
      <c r="Q32" s="34">
        <f>$G$28/'Fixed data'!$C$7</f>
        <v>-2.9155555555555505E-4</v>
      </c>
      <c r="R32" s="34">
        <f>$G$28/'Fixed data'!$C$7</f>
        <v>-2.9155555555555505E-4</v>
      </c>
      <c r="S32" s="34">
        <f>$G$28/'Fixed data'!$C$7</f>
        <v>-2.9155555555555505E-4</v>
      </c>
      <c r="T32" s="34">
        <f>$G$28/'Fixed data'!$C$7</f>
        <v>-2.9155555555555505E-4</v>
      </c>
      <c r="U32" s="34">
        <f>$G$28/'Fixed data'!$C$7</f>
        <v>-2.9155555555555505E-4</v>
      </c>
      <c r="V32" s="34">
        <f>$G$28/'Fixed data'!$C$7</f>
        <v>-2.9155555555555505E-4</v>
      </c>
      <c r="W32" s="34">
        <f>$G$28/'Fixed data'!$C$7</f>
        <v>-2.9155555555555505E-4</v>
      </c>
      <c r="X32" s="34">
        <f>$G$28/'Fixed data'!$C$7</f>
        <v>-2.9155555555555505E-4</v>
      </c>
      <c r="Y32" s="34">
        <f>$G$28/'Fixed data'!$C$7</f>
        <v>-2.9155555555555505E-4</v>
      </c>
      <c r="Z32" s="34">
        <f>$G$28/'Fixed data'!$C$7</f>
        <v>-2.9155555555555505E-4</v>
      </c>
      <c r="AA32" s="34">
        <f>$G$28/'Fixed data'!$C$7</f>
        <v>-2.9155555555555505E-4</v>
      </c>
      <c r="AB32" s="34">
        <f>$G$28/'Fixed data'!$C$7</f>
        <v>-2.9155555555555505E-4</v>
      </c>
      <c r="AC32" s="34">
        <f>$G$28/'Fixed data'!$C$7</f>
        <v>-2.9155555555555505E-4</v>
      </c>
      <c r="AD32" s="34">
        <f>$G$28/'Fixed data'!$C$7</f>
        <v>-2.9155555555555505E-4</v>
      </c>
      <c r="AE32" s="34">
        <f>$G$28/'Fixed data'!$C$7</f>
        <v>-2.9155555555555505E-4</v>
      </c>
      <c r="AF32" s="34">
        <f>$G$28/'Fixed data'!$C$7</f>
        <v>-2.9155555555555505E-4</v>
      </c>
      <c r="AG32" s="34">
        <f>$G$28/'Fixed data'!$C$7</f>
        <v>-2.9155555555555505E-4</v>
      </c>
      <c r="AH32" s="34">
        <f>$G$28/'Fixed data'!$C$7</f>
        <v>-2.9155555555555505E-4</v>
      </c>
      <c r="AI32" s="34">
        <f>$G$28/'Fixed data'!$C$7</f>
        <v>-2.9155555555555505E-4</v>
      </c>
      <c r="AJ32" s="34">
        <f>$G$28/'Fixed data'!$C$7</f>
        <v>-2.9155555555555505E-4</v>
      </c>
      <c r="AK32" s="34">
        <f>$G$28/'Fixed data'!$C$7</f>
        <v>-2.9155555555555505E-4</v>
      </c>
      <c r="AL32" s="34">
        <f>$G$28/'Fixed data'!$C$7</f>
        <v>-2.9155555555555505E-4</v>
      </c>
      <c r="AM32" s="34">
        <f>$G$28/'Fixed data'!$C$7</f>
        <v>-2.9155555555555505E-4</v>
      </c>
      <c r="AN32" s="34">
        <f>$G$28/'Fixed data'!$C$7</f>
        <v>-2.9155555555555505E-4</v>
      </c>
      <c r="AO32" s="34">
        <f>$G$28/'Fixed data'!$C$7</f>
        <v>-2.9155555555555505E-4</v>
      </c>
      <c r="AP32" s="34">
        <f>$G$28/'Fixed data'!$C$7</f>
        <v>-2.9155555555555505E-4</v>
      </c>
      <c r="AQ32" s="34">
        <f>$G$28/'Fixed data'!$C$7</f>
        <v>-2.9155555555555505E-4</v>
      </c>
      <c r="AR32" s="34">
        <f>$G$28/'Fixed data'!$C$7</f>
        <v>-2.9155555555555505E-4</v>
      </c>
      <c r="AS32" s="34">
        <f>$G$28/'Fixed data'!$C$7</f>
        <v>-2.9155555555555505E-4</v>
      </c>
      <c r="AT32" s="34">
        <f>$G$28/'Fixed data'!$C$7</f>
        <v>-2.9155555555555505E-4</v>
      </c>
      <c r="AU32" s="34">
        <f>$G$28/'Fixed data'!$C$7</f>
        <v>-2.9155555555555505E-4</v>
      </c>
      <c r="AV32" s="34">
        <f>$G$28/'Fixed data'!$C$7</f>
        <v>-2.9155555555555505E-4</v>
      </c>
      <c r="AW32" s="34">
        <f>$G$28/'Fixed data'!$C$7</f>
        <v>-2.9155555555555505E-4</v>
      </c>
      <c r="AX32" s="34">
        <f>$G$28/'Fixed data'!$C$7</f>
        <v>-2.9155555555555505E-4</v>
      </c>
      <c r="AY32" s="34">
        <f>$G$28/'Fixed data'!$C$7</f>
        <v>-2.9155555555555505E-4</v>
      </c>
      <c r="AZ32" s="34">
        <f>$G$28/'Fixed data'!$C$7</f>
        <v>-2.9155555555555505E-4</v>
      </c>
      <c r="BA32" s="34"/>
      <c r="BB32" s="34"/>
      <c r="BC32" s="34"/>
      <c r="BD32" s="34"/>
    </row>
    <row r="33" spans="1:57" ht="16.5" hidden="1" customHeight="1" outlineLevel="1" x14ac:dyDescent="0.35">
      <c r="A33" s="115"/>
      <c r="B33" s="9" t="s">
        <v>4</v>
      </c>
      <c r="C33" s="11" t="s">
        <v>56</v>
      </c>
      <c r="D33" s="9" t="s">
        <v>40</v>
      </c>
      <c r="F33" s="34"/>
      <c r="G33" s="34"/>
      <c r="H33" s="34"/>
      <c r="I33" s="34">
        <f>$H$28/'Fixed data'!$C$7</f>
        <v>-2.9155555555555505E-4</v>
      </c>
      <c r="J33" s="34">
        <f>$H$28/'Fixed data'!$C$7</f>
        <v>-2.9155555555555505E-4</v>
      </c>
      <c r="K33" s="34">
        <f>$H$28/'Fixed data'!$C$7</f>
        <v>-2.9155555555555505E-4</v>
      </c>
      <c r="L33" s="34">
        <f>$H$28/'Fixed data'!$C$7</f>
        <v>-2.9155555555555505E-4</v>
      </c>
      <c r="M33" s="34">
        <f>$H$28/'Fixed data'!$C$7</f>
        <v>-2.9155555555555505E-4</v>
      </c>
      <c r="N33" s="34">
        <f>$H$28/'Fixed data'!$C$7</f>
        <v>-2.9155555555555505E-4</v>
      </c>
      <c r="O33" s="34">
        <f>$H$28/'Fixed data'!$C$7</f>
        <v>-2.9155555555555505E-4</v>
      </c>
      <c r="P33" s="34">
        <f>$H$28/'Fixed data'!$C$7</f>
        <v>-2.9155555555555505E-4</v>
      </c>
      <c r="Q33" s="34">
        <f>$H$28/'Fixed data'!$C$7</f>
        <v>-2.9155555555555505E-4</v>
      </c>
      <c r="R33" s="34">
        <f>$H$28/'Fixed data'!$C$7</f>
        <v>-2.9155555555555505E-4</v>
      </c>
      <c r="S33" s="34">
        <f>$H$28/'Fixed data'!$C$7</f>
        <v>-2.9155555555555505E-4</v>
      </c>
      <c r="T33" s="34">
        <f>$H$28/'Fixed data'!$C$7</f>
        <v>-2.9155555555555505E-4</v>
      </c>
      <c r="U33" s="34">
        <f>$H$28/'Fixed data'!$C$7</f>
        <v>-2.9155555555555505E-4</v>
      </c>
      <c r="V33" s="34">
        <f>$H$28/'Fixed data'!$C$7</f>
        <v>-2.9155555555555505E-4</v>
      </c>
      <c r="W33" s="34">
        <f>$H$28/'Fixed data'!$C$7</f>
        <v>-2.9155555555555505E-4</v>
      </c>
      <c r="X33" s="34">
        <f>$H$28/'Fixed data'!$C$7</f>
        <v>-2.9155555555555505E-4</v>
      </c>
      <c r="Y33" s="34">
        <f>$H$28/'Fixed data'!$C$7</f>
        <v>-2.9155555555555505E-4</v>
      </c>
      <c r="Z33" s="34">
        <f>$H$28/'Fixed data'!$C$7</f>
        <v>-2.9155555555555505E-4</v>
      </c>
      <c r="AA33" s="34">
        <f>$H$28/'Fixed data'!$C$7</f>
        <v>-2.9155555555555505E-4</v>
      </c>
      <c r="AB33" s="34">
        <f>$H$28/'Fixed data'!$C$7</f>
        <v>-2.9155555555555505E-4</v>
      </c>
      <c r="AC33" s="34">
        <f>$H$28/'Fixed data'!$C$7</f>
        <v>-2.9155555555555505E-4</v>
      </c>
      <c r="AD33" s="34">
        <f>$H$28/'Fixed data'!$C$7</f>
        <v>-2.9155555555555505E-4</v>
      </c>
      <c r="AE33" s="34">
        <f>$H$28/'Fixed data'!$C$7</f>
        <v>-2.9155555555555505E-4</v>
      </c>
      <c r="AF33" s="34">
        <f>$H$28/'Fixed data'!$C$7</f>
        <v>-2.9155555555555505E-4</v>
      </c>
      <c r="AG33" s="34">
        <f>$H$28/'Fixed data'!$C$7</f>
        <v>-2.9155555555555505E-4</v>
      </c>
      <c r="AH33" s="34">
        <f>$H$28/'Fixed data'!$C$7</f>
        <v>-2.9155555555555505E-4</v>
      </c>
      <c r="AI33" s="34">
        <f>$H$28/'Fixed data'!$C$7</f>
        <v>-2.9155555555555505E-4</v>
      </c>
      <c r="AJ33" s="34">
        <f>$H$28/'Fixed data'!$C$7</f>
        <v>-2.9155555555555505E-4</v>
      </c>
      <c r="AK33" s="34">
        <f>$H$28/'Fixed data'!$C$7</f>
        <v>-2.9155555555555505E-4</v>
      </c>
      <c r="AL33" s="34">
        <f>$H$28/'Fixed data'!$C$7</f>
        <v>-2.9155555555555505E-4</v>
      </c>
      <c r="AM33" s="34">
        <f>$H$28/'Fixed data'!$C$7</f>
        <v>-2.9155555555555505E-4</v>
      </c>
      <c r="AN33" s="34">
        <f>$H$28/'Fixed data'!$C$7</f>
        <v>-2.9155555555555505E-4</v>
      </c>
      <c r="AO33" s="34">
        <f>$H$28/'Fixed data'!$C$7</f>
        <v>-2.9155555555555505E-4</v>
      </c>
      <c r="AP33" s="34">
        <f>$H$28/'Fixed data'!$C$7</f>
        <v>-2.9155555555555505E-4</v>
      </c>
      <c r="AQ33" s="34">
        <f>$H$28/'Fixed data'!$C$7</f>
        <v>-2.9155555555555505E-4</v>
      </c>
      <c r="AR33" s="34">
        <f>$H$28/'Fixed data'!$C$7</f>
        <v>-2.9155555555555505E-4</v>
      </c>
      <c r="AS33" s="34">
        <f>$H$28/'Fixed data'!$C$7</f>
        <v>-2.9155555555555505E-4</v>
      </c>
      <c r="AT33" s="34">
        <f>$H$28/'Fixed data'!$C$7</f>
        <v>-2.9155555555555505E-4</v>
      </c>
      <c r="AU33" s="34">
        <f>$H$28/'Fixed data'!$C$7</f>
        <v>-2.9155555555555505E-4</v>
      </c>
      <c r="AV33" s="34">
        <f>$H$28/'Fixed data'!$C$7</f>
        <v>-2.9155555555555505E-4</v>
      </c>
      <c r="AW33" s="34">
        <f>$H$28/'Fixed data'!$C$7</f>
        <v>-2.9155555555555505E-4</v>
      </c>
      <c r="AX33" s="34">
        <f>$H$28/'Fixed data'!$C$7</f>
        <v>-2.9155555555555505E-4</v>
      </c>
      <c r="AY33" s="34">
        <f>$H$28/'Fixed data'!$C$7</f>
        <v>-2.9155555555555505E-4</v>
      </c>
      <c r="AZ33" s="34">
        <f>$H$28/'Fixed data'!$C$7</f>
        <v>-2.9155555555555505E-4</v>
      </c>
      <c r="BA33" s="34">
        <f>$H$28/'Fixed data'!$C$7</f>
        <v>-2.9155555555555505E-4</v>
      </c>
      <c r="BB33" s="34"/>
      <c r="BC33" s="34"/>
      <c r="BD33" s="34"/>
    </row>
    <row r="34" spans="1:57" ht="16.5" hidden="1" customHeight="1" outlineLevel="1" x14ac:dyDescent="0.35">
      <c r="A34" s="115"/>
      <c r="B34" s="9" t="s">
        <v>5</v>
      </c>
      <c r="C34" s="11" t="s">
        <v>57</v>
      </c>
      <c r="D34" s="9" t="s">
        <v>40</v>
      </c>
      <c r="F34" s="34"/>
      <c r="G34" s="34"/>
      <c r="H34" s="34"/>
      <c r="I34" s="34"/>
      <c r="J34" s="34">
        <f>$I$28/'Fixed data'!$C$7</f>
        <v>-2.9155555555555505E-4</v>
      </c>
      <c r="K34" s="34">
        <f>$I$28/'Fixed data'!$C$7</f>
        <v>-2.9155555555555505E-4</v>
      </c>
      <c r="L34" s="34">
        <f>$I$28/'Fixed data'!$C$7</f>
        <v>-2.9155555555555505E-4</v>
      </c>
      <c r="M34" s="34">
        <f>$I$28/'Fixed data'!$C$7</f>
        <v>-2.9155555555555505E-4</v>
      </c>
      <c r="N34" s="34">
        <f>$I$28/'Fixed data'!$C$7</f>
        <v>-2.9155555555555505E-4</v>
      </c>
      <c r="O34" s="34">
        <f>$I$28/'Fixed data'!$C$7</f>
        <v>-2.9155555555555505E-4</v>
      </c>
      <c r="P34" s="34">
        <f>$I$28/'Fixed data'!$C$7</f>
        <v>-2.9155555555555505E-4</v>
      </c>
      <c r="Q34" s="34">
        <f>$I$28/'Fixed data'!$C$7</f>
        <v>-2.9155555555555505E-4</v>
      </c>
      <c r="R34" s="34">
        <f>$I$28/'Fixed data'!$C$7</f>
        <v>-2.9155555555555505E-4</v>
      </c>
      <c r="S34" s="34">
        <f>$I$28/'Fixed data'!$C$7</f>
        <v>-2.9155555555555505E-4</v>
      </c>
      <c r="T34" s="34">
        <f>$I$28/'Fixed data'!$C$7</f>
        <v>-2.9155555555555505E-4</v>
      </c>
      <c r="U34" s="34">
        <f>$I$28/'Fixed data'!$C$7</f>
        <v>-2.9155555555555505E-4</v>
      </c>
      <c r="V34" s="34">
        <f>$I$28/'Fixed data'!$C$7</f>
        <v>-2.9155555555555505E-4</v>
      </c>
      <c r="W34" s="34">
        <f>$I$28/'Fixed data'!$C$7</f>
        <v>-2.9155555555555505E-4</v>
      </c>
      <c r="X34" s="34">
        <f>$I$28/'Fixed data'!$C$7</f>
        <v>-2.9155555555555505E-4</v>
      </c>
      <c r="Y34" s="34">
        <f>$I$28/'Fixed data'!$C$7</f>
        <v>-2.9155555555555505E-4</v>
      </c>
      <c r="Z34" s="34">
        <f>$I$28/'Fixed data'!$C$7</f>
        <v>-2.9155555555555505E-4</v>
      </c>
      <c r="AA34" s="34">
        <f>$I$28/'Fixed data'!$C$7</f>
        <v>-2.9155555555555505E-4</v>
      </c>
      <c r="AB34" s="34">
        <f>$I$28/'Fixed data'!$C$7</f>
        <v>-2.9155555555555505E-4</v>
      </c>
      <c r="AC34" s="34">
        <f>$I$28/'Fixed data'!$C$7</f>
        <v>-2.9155555555555505E-4</v>
      </c>
      <c r="AD34" s="34">
        <f>$I$28/'Fixed data'!$C$7</f>
        <v>-2.9155555555555505E-4</v>
      </c>
      <c r="AE34" s="34">
        <f>$I$28/'Fixed data'!$C$7</f>
        <v>-2.9155555555555505E-4</v>
      </c>
      <c r="AF34" s="34">
        <f>$I$28/'Fixed data'!$C$7</f>
        <v>-2.9155555555555505E-4</v>
      </c>
      <c r="AG34" s="34">
        <f>$I$28/'Fixed data'!$C$7</f>
        <v>-2.9155555555555505E-4</v>
      </c>
      <c r="AH34" s="34">
        <f>$I$28/'Fixed data'!$C$7</f>
        <v>-2.9155555555555505E-4</v>
      </c>
      <c r="AI34" s="34">
        <f>$I$28/'Fixed data'!$C$7</f>
        <v>-2.9155555555555505E-4</v>
      </c>
      <c r="AJ34" s="34">
        <f>$I$28/'Fixed data'!$C$7</f>
        <v>-2.9155555555555505E-4</v>
      </c>
      <c r="AK34" s="34">
        <f>$I$28/'Fixed data'!$C$7</f>
        <v>-2.9155555555555505E-4</v>
      </c>
      <c r="AL34" s="34">
        <f>$I$28/'Fixed data'!$C$7</f>
        <v>-2.9155555555555505E-4</v>
      </c>
      <c r="AM34" s="34">
        <f>$I$28/'Fixed data'!$C$7</f>
        <v>-2.9155555555555505E-4</v>
      </c>
      <c r="AN34" s="34">
        <f>$I$28/'Fixed data'!$C$7</f>
        <v>-2.9155555555555505E-4</v>
      </c>
      <c r="AO34" s="34">
        <f>$I$28/'Fixed data'!$C$7</f>
        <v>-2.9155555555555505E-4</v>
      </c>
      <c r="AP34" s="34">
        <f>$I$28/'Fixed data'!$C$7</f>
        <v>-2.9155555555555505E-4</v>
      </c>
      <c r="AQ34" s="34">
        <f>$I$28/'Fixed data'!$C$7</f>
        <v>-2.9155555555555505E-4</v>
      </c>
      <c r="AR34" s="34">
        <f>$I$28/'Fixed data'!$C$7</f>
        <v>-2.9155555555555505E-4</v>
      </c>
      <c r="AS34" s="34">
        <f>$I$28/'Fixed data'!$C$7</f>
        <v>-2.9155555555555505E-4</v>
      </c>
      <c r="AT34" s="34">
        <f>$I$28/'Fixed data'!$C$7</f>
        <v>-2.9155555555555505E-4</v>
      </c>
      <c r="AU34" s="34">
        <f>$I$28/'Fixed data'!$C$7</f>
        <v>-2.9155555555555505E-4</v>
      </c>
      <c r="AV34" s="34">
        <f>$I$28/'Fixed data'!$C$7</f>
        <v>-2.9155555555555505E-4</v>
      </c>
      <c r="AW34" s="34">
        <f>$I$28/'Fixed data'!$C$7</f>
        <v>-2.9155555555555505E-4</v>
      </c>
      <c r="AX34" s="34">
        <f>$I$28/'Fixed data'!$C$7</f>
        <v>-2.9155555555555505E-4</v>
      </c>
      <c r="AY34" s="34">
        <f>$I$28/'Fixed data'!$C$7</f>
        <v>-2.9155555555555505E-4</v>
      </c>
      <c r="AZ34" s="34">
        <f>$I$28/'Fixed data'!$C$7</f>
        <v>-2.9155555555555505E-4</v>
      </c>
      <c r="BA34" s="34">
        <f>$I$28/'Fixed data'!$C$7</f>
        <v>-2.9155555555555505E-4</v>
      </c>
      <c r="BB34" s="34">
        <f>$I$28/'Fixed data'!$C$7</f>
        <v>-2.9155555555555505E-4</v>
      </c>
      <c r="BC34" s="34"/>
      <c r="BD34" s="34"/>
    </row>
    <row r="35" spans="1:57" ht="16.5" hidden="1" customHeight="1" outlineLevel="1" x14ac:dyDescent="0.35">
      <c r="A35" s="115"/>
      <c r="B35" s="9" t="s">
        <v>6</v>
      </c>
      <c r="C35" s="11" t="s">
        <v>58</v>
      </c>
      <c r="D35" s="9" t="s">
        <v>40</v>
      </c>
      <c r="F35" s="34"/>
      <c r="G35" s="34"/>
      <c r="H35" s="34"/>
      <c r="I35" s="34"/>
      <c r="J35" s="34"/>
      <c r="K35" s="34">
        <f>$J$28/'Fixed data'!$C$7</f>
        <v>-2.9155555555555505E-4</v>
      </c>
      <c r="L35" s="34">
        <f>$J$28/'Fixed data'!$C$7</f>
        <v>-2.9155555555555505E-4</v>
      </c>
      <c r="M35" s="34">
        <f>$J$28/'Fixed data'!$C$7</f>
        <v>-2.9155555555555505E-4</v>
      </c>
      <c r="N35" s="34">
        <f>$J$28/'Fixed data'!$C$7</f>
        <v>-2.9155555555555505E-4</v>
      </c>
      <c r="O35" s="34">
        <f>$J$28/'Fixed data'!$C$7</f>
        <v>-2.9155555555555505E-4</v>
      </c>
      <c r="P35" s="34">
        <f>$J$28/'Fixed data'!$C$7</f>
        <v>-2.9155555555555505E-4</v>
      </c>
      <c r="Q35" s="34">
        <f>$J$28/'Fixed data'!$C$7</f>
        <v>-2.9155555555555505E-4</v>
      </c>
      <c r="R35" s="34">
        <f>$J$28/'Fixed data'!$C$7</f>
        <v>-2.9155555555555505E-4</v>
      </c>
      <c r="S35" s="34">
        <f>$J$28/'Fixed data'!$C$7</f>
        <v>-2.9155555555555505E-4</v>
      </c>
      <c r="T35" s="34">
        <f>$J$28/'Fixed data'!$C$7</f>
        <v>-2.9155555555555505E-4</v>
      </c>
      <c r="U35" s="34">
        <f>$J$28/'Fixed data'!$C$7</f>
        <v>-2.9155555555555505E-4</v>
      </c>
      <c r="V35" s="34">
        <f>$J$28/'Fixed data'!$C$7</f>
        <v>-2.9155555555555505E-4</v>
      </c>
      <c r="W35" s="34">
        <f>$J$28/'Fixed data'!$C$7</f>
        <v>-2.9155555555555505E-4</v>
      </c>
      <c r="X35" s="34">
        <f>$J$28/'Fixed data'!$C$7</f>
        <v>-2.9155555555555505E-4</v>
      </c>
      <c r="Y35" s="34">
        <f>$J$28/'Fixed data'!$C$7</f>
        <v>-2.9155555555555505E-4</v>
      </c>
      <c r="Z35" s="34">
        <f>$J$28/'Fixed data'!$C$7</f>
        <v>-2.9155555555555505E-4</v>
      </c>
      <c r="AA35" s="34">
        <f>$J$28/'Fixed data'!$C$7</f>
        <v>-2.9155555555555505E-4</v>
      </c>
      <c r="AB35" s="34">
        <f>$J$28/'Fixed data'!$C$7</f>
        <v>-2.9155555555555505E-4</v>
      </c>
      <c r="AC35" s="34">
        <f>$J$28/'Fixed data'!$C$7</f>
        <v>-2.9155555555555505E-4</v>
      </c>
      <c r="AD35" s="34">
        <f>$J$28/'Fixed data'!$C$7</f>
        <v>-2.9155555555555505E-4</v>
      </c>
      <c r="AE35" s="34">
        <f>$J$28/'Fixed data'!$C$7</f>
        <v>-2.9155555555555505E-4</v>
      </c>
      <c r="AF35" s="34">
        <f>$J$28/'Fixed data'!$C$7</f>
        <v>-2.9155555555555505E-4</v>
      </c>
      <c r="AG35" s="34">
        <f>$J$28/'Fixed data'!$C$7</f>
        <v>-2.9155555555555505E-4</v>
      </c>
      <c r="AH35" s="34">
        <f>$J$28/'Fixed data'!$C$7</f>
        <v>-2.9155555555555505E-4</v>
      </c>
      <c r="AI35" s="34">
        <f>$J$28/'Fixed data'!$C$7</f>
        <v>-2.9155555555555505E-4</v>
      </c>
      <c r="AJ35" s="34">
        <f>$J$28/'Fixed data'!$C$7</f>
        <v>-2.9155555555555505E-4</v>
      </c>
      <c r="AK35" s="34">
        <f>$J$28/'Fixed data'!$C$7</f>
        <v>-2.9155555555555505E-4</v>
      </c>
      <c r="AL35" s="34">
        <f>$J$28/'Fixed data'!$C$7</f>
        <v>-2.9155555555555505E-4</v>
      </c>
      <c r="AM35" s="34">
        <f>$J$28/'Fixed data'!$C$7</f>
        <v>-2.9155555555555505E-4</v>
      </c>
      <c r="AN35" s="34">
        <f>$J$28/'Fixed data'!$C$7</f>
        <v>-2.9155555555555505E-4</v>
      </c>
      <c r="AO35" s="34">
        <f>$J$28/'Fixed data'!$C$7</f>
        <v>-2.9155555555555505E-4</v>
      </c>
      <c r="AP35" s="34">
        <f>$J$28/'Fixed data'!$C$7</f>
        <v>-2.9155555555555505E-4</v>
      </c>
      <c r="AQ35" s="34">
        <f>$J$28/'Fixed data'!$C$7</f>
        <v>-2.9155555555555505E-4</v>
      </c>
      <c r="AR35" s="34">
        <f>$J$28/'Fixed data'!$C$7</f>
        <v>-2.9155555555555505E-4</v>
      </c>
      <c r="AS35" s="34">
        <f>$J$28/'Fixed data'!$C$7</f>
        <v>-2.9155555555555505E-4</v>
      </c>
      <c r="AT35" s="34">
        <f>$J$28/'Fixed data'!$C$7</f>
        <v>-2.9155555555555505E-4</v>
      </c>
      <c r="AU35" s="34">
        <f>$J$28/'Fixed data'!$C$7</f>
        <v>-2.9155555555555505E-4</v>
      </c>
      <c r="AV35" s="34">
        <f>$J$28/'Fixed data'!$C$7</f>
        <v>-2.9155555555555505E-4</v>
      </c>
      <c r="AW35" s="34">
        <f>$J$28/'Fixed data'!$C$7</f>
        <v>-2.9155555555555505E-4</v>
      </c>
      <c r="AX35" s="34">
        <f>$J$28/'Fixed data'!$C$7</f>
        <v>-2.9155555555555505E-4</v>
      </c>
      <c r="AY35" s="34">
        <f>$J$28/'Fixed data'!$C$7</f>
        <v>-2.9155555555555505E-4</v>
      </c>
      <c r="AZ35" s="34">
        <f>$J$28/'Fixed data'!$C$7</f>
        <v>-2.9155555555555505E-4</v>
      </c>
      <c r="BA35" s="34">
        <f>$J$28/'Fixed data'!$C$7</f>
        <v>-2.9155555555555505E-4</v>
      </c>
      <c r="BB35" s="34">
        <f>$J$28/'Fixed data'!$C$7</f>
        <v>-2.9155555555555505E-4</v>
      </c>
      <c r="BC35" s="34">
        <f>$J$28/'Fixed data'!$C$7</f>
        <v>-2.9155555555555505E-4</v>
      </c>
      <c r="BD35" s="34"/>
    </row>
    <row r="36" spans="1:57" ht="16.5" hidden="1" customHeight="1" outlineLevel="1" x14ac:dyDescent="0.35">
      <c r="A36" s="115"/>
      <c r="B36" s="9" t="s">
        <v>32</v>
      </c>
      <c r="C36" s="11" t="s">
        <v>59</v>
      </c>
      <c r="D36" s="9" t="s">
        <v>40</v>
      </c>
      <c r="F36" s="34"/>
      <c r="G36" s="34"/>
      <c r="H36" s="34"/>
      <c r="I36" s="34"/>
      <c r="J36" s="34"/>
      <c r="K36" s="34"/>
      <c r="L36" s="34">
        <f>$K$28/'Fixed data'!$C$7</f>
        <v>-2.9155555555555505E-4</v>
      </c>
      <c r="M36" s="34">
        <f>$K$28/'Fixed data'!$C$7</f>
        <v>-2.9155555555555505E-4</v>
      </c>
      <c r="N36" s="34">
        <f>$K$28/'Fixed data'!$C$7</f>
        <v>-2.9155555555555505E-4</v>
      </c>
      <c r="O36" s="34">
        <f>$K$28/'Fixed data'!$C$7</f>
        <v>-2.9155555555555505E-4</v>
      </c>
      <c r="P36" s="34">
        <f>$K$28/'Fixed data'!$C$7</f>
        <v>-2.9155555555555505E-4</v>
      </c>
      <c r="Q36" s="34">
        <f>$K$28/'Fixed data'!$C$7</f>
        <v>-2.9155555555555505E-4</v>
      </c>
      <c r="R36" s="34">
        <f>$K$28/'Fixed data'!$C$7</f>
        <v>-2.9155555555555505E-4</v>
      </c>
      <c r="S36" s="34">
        <f>$K$28/'Fixed data'!$C$7</f>
        <v>-2.9155555555555505E-4</v>
      </c>
      <c r="T36" s="34">
        <f>$K$28/'Fixed data'!$C$7</f>
        <v>-2.9155555555555505E-4</v>
      </c>
      <c r="U36" s="34">
        <f>$K$28/'Fixed data'!$C$7</f>
        <v>-2.9155555555555505E-4</v>
      </c>
      <c r="V36" s="34">
        <f>$K$28/'Fixed data'!$C$7</f>
        <v>-2.9155555555555505E-4</v>
      </c>
      <c r="W36" s="34">
        <f>$K$28/'Fixed data'!$C$7</f>
        <v>-2.9155555555555505E-4</v>
      </c>
      <c r="X36" s="34">
        <f>$K$28/'Fixed data'!$C$7</f>
        <v>-2.9155555555555505E-4</v>
      </c>
      <c r="Y36" s="34">
        <f>$K$28/'Fixed data'!$C$7</f>
        <v>-2.9155555555555505E-4</v>
      </c>
      <c r="Z36" s="34">
        <f>$K$28/'Fixed data'!$C$7</f>
        <v>-2.9155555555555505E-4</v>
      </c>
      <c r="AA36" s="34">
        <f>$K$28/'Fixed data'!$C$7</f>
        <v>-2.9155555555555505E-4</v>
      </c>
      <c r="AB36" s="34">
        <f>$K$28/'Fixed data'!$C$7</f>
        <v>-2.9155555555555505E-4</v>
      </c>
      <c r="AC36" s="34">
        <f>$K$28/'Fixed data'!$C$7</f>
        <v>-2.9155555555555505E-4</v>
      </c>
      <c r="AD36" s="34">
        <f>$K$28/'Fixed data'!$C$7</f>
        <v>-2.9155555555555505E-4</v>
      </c>
      <c r="AE36" s="34">
        <f>$K$28/'Fixed data'!$C$7</f>
        <v>-2.9155555555555505E-4</v>
      </c>
      <c r="AF36" s="34">
        <f>$K$28/'Fixed data'!$C$7</f>
        <v>-2.9155555555555505E-4</v>
      </c>
      <c r="AG36" s="34">
        <f>$K$28/'Fixed data'!$C$7</f>
        <v>-2.9155555555555505E-4</v>
      </c>
      <c r="AH36" s="34">
        <f>$K$28/'Fixed data'!$C$7</f>
        <v>-2.9155555555555505E-4</v>
      </c>
      <c r="AI36" s="34">
        <f>$K$28/'Fixed data'!$C$7</f>
        <v>-2.9155555555555505E-4</v>
      </c>
      <c r="AJ36" s="34">
        <f>$K$28/'Fixed data'!$C$7</f>
        <v>-2.9155555555555505E-4</v>
      </c>
      <c r="AK36" s="34">
        <f>$K$28/'Fixed data'!$C$7</f>
        <v>-2.9155555555555505E-4</v>
      </c>
      <c r="AL36" s="34">
        <f>$K$28/'Fixed data'!$C$7</f>
        <v>-2.9155555555555505E-4</v>
      </c>
      <c r="AM36" s="34">
        <f>$K$28/'Fixed data'!$C$7</f>
        <v>-2.9155555555555505E-4</v>
      </c>
      <c r="AN36" s="34">
        <f>$K$28/'Fixed data'!$C$7</f>
        <v>-2.9155555555555505E-4</v>
      </c>
      <c r="AO36" s="34">
        <f>$K$28/'Fixed data'!$C$7</f>
        <v>-2.9155555555555505E-4</v>
      </c>
      <c r="AP36" s="34">
        <f>$K$28/'Fixed data'!$C$7</f>
        <v>-2.9155555555555505E-4</v>
      </c>
      <c r="AQ36" s="34">
        <f>$K$28/'Fixed data'!$C$7</f>
        <v>-2.9155555555555505E-4</v>
      </c>
      <c r="AR36" s="34">
        <f>$K$28/'Fixed data'!$C$7</f>
        <v>-2.9155555555555505E-4</v>
      </c>
      <c r="AS36" s="34">
        <f>$K$28/'Fixed data'!$C$7</f>
        <v>-2.9155555555555505E-4</v>
      </c>
      <c r="AT36" s="34">
        <f>$K$28/'Fixed data'!$C$7</f>
        <v>-2.9155555555555505E-4</v>
      </c>
      <c r="AU36" s="34">
        <f>$K$28/'Fixed data'!$C$7</f>
        <v>-2.9155555555555505E-4</v>
      </c>
      <c r="AV36" s="34">
        <f>$K$28/'Fixed data'!$C$7</f>
        <v>-2.9155555555555505E-4</v>
      </c>
      <c r="AW36" s="34">
        <f>$K$28/'Fixed data'!$C$7</f>
        <v>-2.9155555555555505E-4</v>
      </c>
      <c r="AX36" s="34">
        <f>$K$28/'Fixed data'!$C$7</f>
        <v>-2.9155555555555505E-4</v>
      </c>
      <c r="AY36" s="34">
        <f>$K$28/'Fixed data'!$C$7</f>
        <v>-2.9155555555555505E-4</v>
      </c>
      <c r="AZ36" s="34">
        <f>$K$28/'Fixed data'!$C$7</f>
        <v>-2.9155555555555505E-4</v>
      </c>
      <c r="BA36" s="34">
        <f>$K$28/'Fixed data'!$C$7</f>
        <v>-2.9155555555555505E-4</v>
      </c>
      <c r="BB36" s="34">
        <f>$K$28/'Fixed data'!$C$7</f>
        <v>-2.9155555555555505E-4</v>
      </c>
      <c r="BC36" s="34">
        <f>$K$28/'Fixed data'!$C$7</f>
        <v>-2.9155555555555505E-4</v>
      </c>
      <c r="BD36" s="34">
        <f>$K$28/'Fixed data'!$C$7</f>
        <v>-2.9155555555555505E-4</v>
      </c>
    </row>
    <row r="37" spans="1:57" ht="16.5" hidden="1" customHeight="1" outlineLevel="1" x14ac:dyDescent="0.35">
      <c r="A37" s="115"/>
      <c r="B37" s="9" t="s">
        <v>33</v>
      </c>
      <c r="C37" s="11" t="s">
        <v>60</v>
      </c>
      <c r="D37" s="9" t="s">
        <v>40</v>
      </c>
      <c r="F37" s="34"/>
      <c r="G37" s="34"/>
      <c r="H37" s="34"/>
      <c r="I37" s="34"/>
      <c r="J37" s="34"/>
      <c r="K37" s="34"/>
      <c r="L37" s="34"/>
      <c r="M37" s="34">
        <f>$L$28/'Fixed data'!$C$7</f>
        <v>-2.9155555555555505E-4</v>
      </c>
      <c r="N37" s="34">
        <f>$L$28/'Fixed data'!$C$7</f>
        <v>-2.9155555555555505E-4</v>
      </c>
      <c r="O37" s="34">
        <f>$L$28/'Fixed data'!$C$7</f>
        <v>-2.9155555555555505E-4</v>
      </c>
      <c r="P37" s="34">
        <f>$L$28/'Fixed data'!$C$7</f>
        <v>-2.9155555555555505E-4</v>
      </c>
      <c r="Q37" s="34">
        <f>$L$28/'Fixed data'!$C$7</f>
        <v>-2.9155555555555505E-4</v>
      </c>
      <c r="R37" s="34">
        <f>$L$28/'Fixed data'!$C$7</f>
        <v>-2.9155555555555505E-4</v>
      </c>
      <c r="S37" s="34">
        <f>$L$28/'Fixed data'!$C$7</f>
        <v>-2.9155555555555505E-4</v>
      </c>
      <c r="T37" s="34">
        <f>$L$28/'Fixed data'!$C$7</f>
        <v>-2.9155555555555505E-4</v>
      </c>
      <c r="U37" s="34">
        <f>$L$28/'Fixed data'!$C$7</f>
        <v>-2.9155555555555505E-4</v>
      </c>
      <c r="V37" s="34">
        <f>$L$28/'Fixed data'!$C$7</f>
        <v>-2.9155555555555505E-4</v>
      </c>
      <c r="W37" s="34">
        <f>$L$28/'Fixed data'!$C$7</f>
        <v>-2.9155555555555505E-4</v>
      </c>
      <c r="X37" s="34">
        <f>$L$28/'Fixed data'!$C$7</f>
        <v>-2.9155555555555505E-4</v>
      </c>
      <c r="Y37" s="34">
        <f>$L$28/'Fixed data'!$C$7</f>
        <v>-2.9155555555555505E-4</v>
      </c>
      <c r="Z37" s="34">
        <f>$L$28/'Fixed data'!$C$7</f>
        <v>-2.9155555555555505E-4</v>
      </c>
      <c r="AA37" s="34">
        <f>$L$28/'Fixed data'!$C$7</f>
        <v>-2.9155555555555505E-4</v>
      </c>
      <c r="AB37" s="34">
        <f>$L$28/'Fixed data'!$C$7</f>
        <v>-2.9155555555555505E-4</v>
      </c>
      <c r="AC37" s="34">
        <f>$L$28/'Fixed data'!$C$7</f>
        <v>-2.9155555555555505E-4</v>
      </c>
      <c r="AD37" s="34">
        <f>$L$28/'Fixed data'!$C$7</f>
        <v>-2.9155555555555505E-4</v>
      </c>
      <c r="AE37" s="34">
        <f>$L$28/'Fixed data'!$C$7</f>
        <v>-2.9155555555555505E-4</v>
      </c>
      <c r="AF37" s="34">
        <f>$L$28/'Fixed data'!$C$7</f>
        <v>-2.9155555555555505E-4</v>
      </c>
      <c r="AG37" s="34">
        <f>$L$28/'Fixed data'!$C$7</f>
        <v>-2.9155555555555505E-4</v>
      </c>
      <c r="AH37" s="34">
        <f>$L$28/'Fixed data'!$C$7</f>
        <v>-2.9155555555555505E-4</v>
      </c>
      <c r="AI37" s="34">
        <f>$L$28/'Fixed data'!$C$7</f>
        <v>-2.9155555555555505E-4</v>
      </c>
      <c r="AJ37" s="34">
        <f>$L$28/'Fixed data'!$C$7</f>
        <v>-2.9155555555555505E-4</v>
      </c>
      <c r="AK37" s="34">
        <f>$L$28/'Fixed data'!$C$7</f>
        <v>-2.9155555555555505E-4</v>
      </c>
      <c r="AL37" s="34">
        <f>$L$28/'Fixed data'!$C$7</f>
        <v>-2.9155555555555505E-4</v>
      </c>
      <c r="AM37" s="34">
        <f>$L$28/'Fixed data'!$C$7</f>
        <v>-2.9155555555555505E-4</v>
      </c>
      <c r="AN37" s="34">
        <f>$L$28/'Fixed data'!$C$7</f>
        <v>-2.9155555555555505E-4</v>
      </c>
      <c r="AO37" s="34">
        <f>$L$28/'Fixed data'!$C$7</f>
        <v>-2.9155555555555505E-4</v>
      </c>
      <c r="AP37" s="34">
        <f>$L$28/'Fixed data'!$C$7</f>
        <v>-2.9155555555555505E-4</v>
      </c>
      <c r="AQ37" s="34">
        <f>$L$28/'Fixed data'!$C$7</f>
        <v>-2.9155555555555505E-4</v>
      </c>
      <c r="AR37" s="34">
        <f>$L$28/'Fixed data'!$C$7</f>
        <v>-2.9155555555555505E-4</v>
      </c>
      <c r="AS37" s="34">
        <f>$L$28/'Fixed data'!$C$7</f>
        <v>-2.9155555555555505E-4</v>
      </c>
      <c r="AT37" s="34">
        <f>$L$28/'Fixed data'!$C$7</f>
        <v>-2.9155555555555505E-4</v>
      </c>
      <c r="AU37" s="34">
        <f>$L$28/'Fixed data'!$C$7</f>
        <v>-2.9155555555555505E-4</v>
      </c>
      <c r="AV37" s="34">
        <f>$L$28/'Fixed data'!$C$7</f>
        <v>-2.9155555555555505E-4</v>
      </c>
      <c r="AW37" s="34">
        <f>$L$28/'Fixed data'!$C$7</f>
        <v>-2.9155555555555505E-4</v>
      </c>
      <c r="AX37" s="34">
        <f>$L$28/'Fixed data'!$C$7</f>
        <v>-2.9155555555555505E-4</v>
      </c>
      <c r="AY37" s="34">
        <f>$L$28/'Fixed data'!$C$7</f>
        <v>-2.9155555555555505E-4</v>
      </c>
      <c r="AZ37" s="34">
        <f>$L$28/'Fixed data'!$C$7</f>
        <v>-2.9155555555555505E-4</v>
      </c>
      <c r="BA37" s="34">
        <f>$L$28/'Fixed data'!$C$7</f>
        <v>-2.9155555555555505E-4</v>
      </c>
      <c r="BB37" s="34">
        <f>$L$28/'Fixed data'!$C$7</f>
        <v>-2.9155555555555505E-4</v>
      </c>
      <c r="BC37" s="34">
        <f>$L$28/'Fixed data'!$C$7</f>
        <v>-2.9155555555555505E-4</v>
      </c>
      <c r="BD37" s="34">
        <f>$L$28/'Fixed data'!$C$7</f>
        <v>-2.9155555555555505E-4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-2.9155555555555505E-4</v>
      </c>
      <c r="G60" s="34">
        <f t="shared" si="6"/>
        <v>-5.8311111111111009E-4</v>
      </c>
      <c r="H60" s="34">
        <f t="shared" si="6"/>
        <v>-8.7466666666666509E-4</v>
      </c>
      <c r="I60" s="34">
        <f t="shared" si="6"/>
        <v>-1.1662222222222202E-3</v>
      </c>
      <c r="J60" s="34">
        <f t="shared" si="6"/>
        <v>-1.4577777777777753E-3</v>
      </c>
      <c r="K60" s="34">
        <f t="shared" si="6"/>
        <v>-1.7493333333333304E-3</v>
      </c>
      <c r="L60" s="34">
        <f t="shared" si="6"/>
        <v>-2.0408888888888855E-3</v>
      </c>
      <c r="M60" s="34">
        <f t="shared" si="6"/>
        <v>-2.3324444444444404E-3</v>
      </c>
      <c r="N60" s="34">
        <f t="shared" si="6"/>
        <v>-2.3324444444444404E-3</v>
      </c>
      <c r="O60" s="34">
        <f t="shared" si="6"/>
        <v>-2.3324444444444404E-3</v>
      </c>
      <c r="P60" s="34">
        <f t="shared" si="6"/>
        <v>-2.3324444444444404E-3</v>
      </c>
      <c r="Q60" s="34">
        <f t="shared" si="6"/>
        <v>-2.3324444444444404E-3</v>
      </c>
      <c r="R60" s="34">
        <f t="shared" si="6"/>
        <v>-2.3324444444444404E-3</v>
      </c>
      <c r="S60" s="34">
        <f t="shared" si="6"/>
        <v>-2.3324444444444404E-3</v>
      </c>
      <c r="T60" s="34">
        <f t="shared" si="6"/>
        <v>-2.3324444444444404E-3</v>
      </c>
      <c r="U60" s="34">
        <f t="shared" si="6"/>
        <v>-2.3324444444444404E-3</v>
      </c>
      <c r="V60" s="34">
        <f t="shared" si="6"/>
        <v>-2.3324444444444404E-3</v>
      </c>
      <c r="W60" s="34">
        <f t="shared" si="6"/>
        <v>-2.3324444444444404E-3</v>
      </c>
      <c r="X60" s="34">
        <f t="shared" si="6"/>
        <v>-2.3324444444444404E-3</v>
      </c>
      <c r="Y60" s="34">
        <f t="shared" si="6"/>
        <v>-2.3324444444444404E-3</v>
      </c>
      <c r="Z60" s="34">
        <f t="shared" si="6"/>
        <v>-2.3324444444444404E-3</v>
      </c>
      <c r="AA60" s="34">
        <f t="shared" si="6"/>
        <v>-2.3324444444444404E-3</v>
      </c>
      <c r="AB60" s="34">
        <f t="shared" si="6"/>
        <v>-2.3324444444444404E-3</v>
      </c>
      <c r="AC60" s="34">
        <f t="shared" si="6"/>
        <v>-2.3324444444444404E-3</v>
      </c>
      <c r="AD60" s="34">
        <f t="shared" si="6"/>
        <v>-2.3324444444444404E-3</v>
      </c>
      <c r="AE60" s="34">
        <f t="shared" si="6"/>
        <v>-2.3324444444444404E-3</v>
      </c>
      <c r="AF60" s="34">
        <f t="shared" si="6"/>
        <v>-2.3324444444444404E-3</v>
      </c>
      <c r="AG60" s="34">
        <f t="shared" si="6"/>
        <v>-2.3324444444444404E-3</v>
      </c>
      <c r="AH60" s="34">
        <f t="shared" si="6"/>
        <v>-2.3324444444444404E-3</v>
      </c>
      <c r="AI60" s="34">
        <f t="shared" si="6"/>
        <v>-2.3324444444444404E-3</v>
      </c>
      <c r="AJ60" s="34">
        <f t="shared" si="6"/>
        <v>-2.3324444444444404E-3</v>
      </c>
      <c r="AK60" s="34">
        <f t="shared" si="6"/>
        <v>-2.3324444444444404E-3</v>
      </c>
      <c r="AL60" s="34">
        <f t="shared" si="6"/>
        <v>-2.3324444444444404E-3</v>
      </c>
      <c r="AM60" s="34">
        <f t="shared" si="6"/>
        <v>-2.3324444444444404E-3</v>
      </c>
      <c r="AN60" s="34">
        <f t="shared" si="6"/>
        <v>-2.3324444444444404E-3</v>
      </c>
      <c r="AO60" s="34">
        <f t="shared" si="6"/>
        <v>-2.3324444444444404E-3</v>
      </c>
      <c r="AP60" s="34">
        <f t="shared" si="6"/>
        <v>-2.3324444444444404E-3</v>
      </c>
      <c r="AQ60" s="34">
        <f t="shared" si="6"/>
        <v>-2.3324444444444404E-3</v>
      </c>
      <c r="AR60" s="34">
        <f t="shared" si="6"/>
        <v>-2.3324444444444404E-3</v>
      </c>
      <c r="AS60" s="34">
        <f t="shared" si="6"/>
        <v>-2.3324444444444404E-3</v>
      </c>
      <c r="AT60" s="34">
        <f t="shared" si="6"/>
        <v>-2.3324444444444404E-3</v>
      </c>
      <c r="AU60" s="34">
        <f t="shared" si="6"/>
        <v>-2.3324444444444404E-3</v>
      </c>
      <c r="AV60" s="34">
        <f t="shared" si="6"/>
        <v>-2.3324444444444404E-3</v>
      </c>
      <c r="AW60" s="34">
        <f t="shared" si="6"/>
        <v>-2.3324444444444404E-3</v>
      </c>
      <c r="AX60" s="34">
        <f t="shared" si="6"/>
        <v>-2.3324444444444404E-3</v>
      </c>
      <c r="AY60" s="34">
        <f t="shared" si="6"/>
        <v>-2.0408888888888855E-3</v>
      </c>
      <c r="AZ60" s="34">
        <f t="shared" si="6"/>
        <v>-1.7493333333333304E-3</v>
      </c>
      <c r="BA60" s="34">
        <f t="shared" si="6"/>
        <v>-1.4577777777777753E-3</v>
      </c>
      <c r="BB60" s="34">
        <f t="shared" si="6"/>
        <v>-1.1662222222222202E-3</v>
      </c>
      <c r="BC60" s="34">
        <f t="shared" si="6"/>
        <v>-8.7466666666666509E-4</v>
      </c>
      <c r="BD60" s="34">
        <f t="shared" si="6"/>
        <v>-5.8311111111111009E-4</v>
      </c>
    </row>
    <row r="61" spans="1:56" ht="17.25" hidden="1" customHeight="1" outlineLevel="1" x14ac:dyDescent="0.35">
      <c r="A61" s="115"/>
      <c r="B61" s="9" t="s">
        <v>35</v>
      </c>
      <c r="C61" s="9" t="s">
        <v>62</v>
      </c>
      <c r="D61" s="9" t="s">
        <v>40</v>
      </c>
      <c r="E61" s="34">
        <v>0</v>
      </c>
      <c r="F61" s="34">
        <f>E62</f>
        <v>-1.3119999999999977E-2</v>
      </c>
      <c r="G61" s="34">
        <f t="shared" ref="G61:BD61" si="7">F62</f>
        <v>-2.5948444444444399E-2</v>
      </c>
      <c r="H61" s="34">
        <f t="shared" si="7"/>
        <v>-3.8485333333333267E-2</v>
      </c>
      <c r="I61" s="34">
        <f t="shared" si="7"/>
        <v>-5.0730666666666577E-2</v>
      </c>
      <c r="J61" s="34">
        <f t="shared" si="7"/>
        <v>-6.2684444444444334E-2</v>
      </c>
      <c r="K61" s="34">
        <f t="shared" si="7"/>
        <v>-7.4346666666666533E-2</v>
      </c>
      <c r="L61" s="34">
        <f t="shared" si="7"/>
        <v>-8.5717333333333173E-2</v>
      </c>
      <c r="M61" s="34">
        <f t="shared" si="7"/>
        <v>-9.6796444444444268E-2</v>
      </c>
      <c r="N61" s="34">
        <f t="shared" si="7"/>
        <v>-9.4463999999999826E-2</v>
      </c>
      <c r="O61" s="34">
        <f t="shared" si="7"/>
        <v>-9.2131555555555383E-2</v>
      </c>
      <c r="P61" s="34">
        <f t="shared" si="7"/>
        <v>-8.9799111111110941E-2</v>
      </c>
      <c r="Q61" s="34">
        <f t="shared" si="7"/>
        <v>-8.7466666666666498E-2</v>
      </c>
      <c r="R61" s="34">
        <f t="shared" si="7"/>
        <v>-8.5134222222222056E-2</v>
      </c>
      <c r="S61" s="34">
        <f t="shared" si="7"/>
        <v>-8.2801777777777613E-2</v>
      </c>
      <c r="T61" s="34">
        <f t="shared" si="7"/>
        <v>-8.0469333333333171E-2</v>
      </c>
      <c r="U61" s="34">
        <f t="shared" si="7"/>
        <v>-7.8136888888888728E-2</v>
      </c>
      <c r="V61" s="34">
        <f t="shared" si="7"/>
        <v>-7.5804444444444286E-2</v>
      </c>
      <c r="W61" s="34">
        <f t="shared" si="7"/>
        <v>-7.3471999999999843E-2</v>
      </c>
      <c r="X61" s="34">
        <f t="shared" si="7"/>
        <v>-7.11395555555554E-2</v>
      </c>
      <c r="Y61" s="34">
        <f t="shared" si="7"/>
        <v>-6.8807111111110958E-2</v>
      </c>
      <c r="Z61" s="34">
        <f t="shared" si="7"/>
        <v>-6.6474666666666515E-2</v>
      </c>
      <c r="AA61" s="34">
        <f t="shared" si="7"/>
        <v>-6.4142222222222073E-2</v>
      </c>
      <c r="AB61" s="34">
        <f t="shared" si="7"/>
        <v>-6.180977777777763E-2</v>
      </c>
      <c r="AC61" s="34">
        <f t="shared" si="7"/>
        <v>-5.9477333333333188E-2</v>
      </c>
      <c r="AD61" s="34">
        <f t="shared" si="7"/>
        <v>-5.7144888888888745E-2</v>
      </c>
      <c r="AE61" s="34">
        <f t="shared" si="7"/>
        <v>-5.4812444444444303E-2</v>
      </c>
      <c r="AF61" s="34">
        <f t="shared" si="7"/>
        <v>-5.247999999999986E-2</v>
      </c>
      <c r="AG61" s="34">
        <f t="shared" si="7"/>
        <v>-5.0147555555555418E-2</v>
      </c>
      <c r="AH61" s="34">
        <f t="shared" si="7"/>
        <v>-4.7815111111110975E-2</v>
      </c>
      <c r="AI61" s="34">
        <f t="shared" si="7"/>
        <v>-4.5482666666666532E-2</v>
      </c>
      <c r="AJ61" s="34">
        <f t="shared" si="7"/>
        <v>-4.315022222222209E-2</v>
      </c>
      <c r="AK61" s="34">
        <f t="shared" si="7"/>
        <v>-4.0817777777777647E-2</v>
      </c>
      <c r="AL61" s="34">
        <f t="shared" si="7"/>
        <v>-3.8485333333333205E-2</v>
      </c>
      <c r="AM61" s="34">
        <f t="shared" si="7"/>
        <v>-3.6152888888888762E-2</v>
      </c>
      <c r="AN61" s="34">
        <f t="shared" si="7"/>
        <v>-3.382044444444432E-2</v>
      </c>
      <c r="AO61" s="34">
        <f t="shared" si="7"/>
        <v>-3.1487999999999877E-2</v>
      </c>
      <c r="AP61" s="34">
        <f t="shared" si="7"/>
        <v>-2.9155555555555438E-2</v>
      </c>
      <c r="AQ61" s="34">
        <f t="shared" si="7"/>
        <v>-2.6823111111110999E-2</v>
      </c>
      <c r="AR61" s="34">
        <f t="shared" si="7"/>
        <v>-2.449066666666656E-2</v>
      </c>
      <c r="AS61" s="34">
        <f t="shared" si="7"/>
        <v>-2.2158222222222121E-2</v>
      </c>
      <c r="AT61" s="34">
        <f t="shared" si="7"/>
        <v>-1.9825777777777682E-2</v>
      </c>
      <c r="AU61" s="34">
        <f t="shared" si="7"/>
        <v>-1.7493333333333243E-2</v>
      </c>
      <c r="AV61" s="34">
        <f t="shared" si="7"/>
        <v>-1.5160888888888802E-2</v>
      </c>
      <c r="AW61" s="34">
        <f t="shared" si="7"/>
        <v>-1.2828444444444361E-2</v>
      </c>
      <c r="AX61" s="34">
        <f t="shared" si="7"/>
        <v>-1.049599999999992E-2</v>
      </c>
      <c r="AY61" s="34">
        <f t="shared" si="7"/>
        <v>-8.1635555555554795E-3</v>
      </c>
      <c r="AZ61" s="34">
        <f t="shared" si="7"/>
        <v>-6.122666666666594E-3</v>
      </c>
      <c r="BA61" s="34">
        <f t="shared" si="7"/>
        <v>-4.3733333333332639E-3</v>
      </c>
      <c r="BB61" s="34">
        <f t="shared" si="7"/>
        <v>-2.9155555555554886E-3</v>
      </c>
      <c r="BC61" s="34">
        <f t="shared" si="7"/>
        <v>-1.7493333333332684E-3</v>
      </c>
      <c r="BD61" s="34">
        <f t="shared" si="7"/>
        <v>-8.7466666666660329E-4</v>
      </c>
    </row>
    <row r="62" spans="1:56" ht="16.5" hidden="1" customHeight="1" outlineLevel="1" x14ac:dyDescent="0.3">
      <c r="A62" s="115"/>
      <c r="B62" s="9" t="s">
        <v>34</v>
      </c>
      <c r="C62" s="9" t="s">
        <v>68</v>
      </c>
      <c r="D62" s="9" t="s">
        <v>40</v>
      </c>
      <c r="E62" s="34">
        <f t="shared" ref="E62:BD62" si="8">E28-E60+E61</f>
        <v>-1.3119999999999977E-2</v>
      </c>
      <c r="F62" s="34">
        <f t="shared" si="8"/>
        <v>-2.5948444444444399E-2</v>
      </c>
      <c r="G62" s="34">
        <f t="shared" si="8"/>
        <v>-3.8485333333333267E-2</v>
      </c>
      <c r="H62" s="34">
        <f t="shared" si="8"/>
        <v>-5.0730666666666577E-2</v>
      </c>
      <c r="I62" s="34">
        <f t="shared" si="8"/>
        <v>-6.2684444444444334E-2</v>
      </c>
      <c r="J62" s="34">
        <f t="shared" si="8"/>
        <v>-7.4346666666666533E-2</v>
      </c>
      <c r="K62" s="34">
        <f t="shared" si="8"/>
        <v>-8.5717333333333173E-2</v>
      </c>
      <c r="L62" s="34">
        <f t="shared" si="8"/>
        <v>-9.6796444444444268E-2</v>
      </c>
      <c r="M62" s="34">
        <f t="shared" si="8"/>
        <v>-9.4463999999999826E-2</v>
      </c>
      <c r="N62" s="34">
        <f t="shared" si="8"/>
        <v>-9.2131555555555383E-2</v>
      </c>
      <c r="O62" s="34">
        <f t="shared" si="8"/>
        <v>-8.9799111111110941E-2</v>
      </c>
      <c r="P62" s="34">
        <f t="shared" si="8"/>
        <v>-8.7466666666666498E-2</v>
      </c>
      <c r="Q62" s="34">
        <f t="shared" si="8"/>
        <v>-8.5134222222222056E-2</v>
      </c>
      <c r="R62" s="34">
        <f t="shared" si="8"/>
        <v>-8.2801777777777613E-2</v>
      </c>
      <c r="S62" s="34">
        <f t="shared" si="8"/>
        <v>-8.0469333333333171E-2</v>
      </c>
      <c r="T62" s="34">
        <f t="shared" si="8"/>
        <v>-7.8136888888888728E-2</v>
      </c>
      <c r="U62" s="34">
        <f t="shared" si="8"/>
        <v>-7.5804444444444286E-2</v>
      </c>
      <c r="V62" s="34">
        <f t="shared" si="8"/>
        <v>-7.3471999999999843E-2</v>
      </c>
      <c r="W62" s="34">
        <f t="shared" si="8"/>
        <v>-7.11395555555554E-2</v>
      </c>
      <c r="X62" s="34">
        <f t="shared" si="8"/>
        <v>-6.8807111111110958E-2</v>
      </c>
      <c r="Y62" s="34">
        <f t="shared" si="8"/>
        <v>-6.6474666666666515E-2</v>
      </c>
      <c r="Z62" s="34">
        <f t="shared" si="8"/>
        <v>-6.4142222222222073E-2</v>
      </c>
      <c r="AA62" s="34">
        <f t="shared" si="8"/>
        <v>-6.180977777777763E-2</v>
      </c>
      <c r="AB62" s="34">
        <f t="shared" si="8"/>
        <v>-5.9477333333333188E-2</v>
      </c>
      <c r="AC62" s="34">
        <f t="shared" si="8"/>
        <v>-5.7144888888888745E-2</v>
      </c>
      <c r="AD62" s="34">
        <f t="shared" si="8"/>
        <v>-5.4812444444444303E-2</v>
      </c>
      <c r="AE62" s="34">
        <f t="shared" si="8"/>
        <v>-5.247999999999986E-2</v>
      </c>
      <c r="AF62" s="34">
        <f t="shared" si="8"/>
        <v>-5.0147555555555418E-2</v>
      </c>
      <c r="AG62" s="34">
        <f t="shared" si="8"/>
        <v>-4.7815111111110975E-2</v>
      </c>
      <c r="AH62" s="34">
        <f t="shared" si="8"/>
        <v>-4.5482666666666532E-2</v>
      </c>
      <c r="AI62" s="34">
        <f t="shared" si="8"/>
        <v>-4.315022222222209E-2</v>
      </c>
      <c r="AJ62" s="34">
        <f t="shared" si="8"/>
        <v>-4.0817777777777647E-2</v>
      </c>
      <c r="AK62" s="34">
        <f t="shared" si="8"/>
        <v>-3.8485333333333205E-2</v>
      </c>
      <c r="AL62" s="34">
        <f t="shared" si="8"/>
        <v>-3.6152888888888762E-2</v>
      </c>
      <c r="AM62" s="34">
        <f t="shared" si="8"/>
        <v>-3.382044444444432E-2</v>
      </c>
      <c r="AN62" s="34">
        <f t="shared" si="8"/>
        <v>-3.1487999999999877E-2</v>
      </c>
      <c r="AO62" s="34">
        <f t="shared" si="8"/>
        <v>-2.9155555555555438E-2</v>
      </c>
      <c r="AP62" s="34">
        <f t="shared" si="8"/>
        <v>-2.6823111111110999E-2</v>
      </c>
      <c r="AQ62" s="34">
        <f t="shared" si="8"/>
        <v>-2.449066666666656E-2</v>
      </c>
      <c r="AR62" s="34">
        <f t="shared" si="8"/>
        <v>-2.2158222222222121E-2</v>
      </c>
      <c r="AS62" s="34">
        <f t="shared" si="8"/>
        <v>-1.9825777777777682E-2</v>
      </c>
      <c r="AT62" s="34">
        <f t="shared" si="8"/>
        <v>-1.7493333333333243E-2</v>
      </c>
      <c r="AU62" s="34">
        <f t="shared" si="8"/>
        <v>-1.5160888888888802E-2</v>
      </c>
      <c r="AV62" s="34">
        <f t="shared" si="8"/>
        <v>-1.2828444444444361E-2</v>
      </c>
      <c r="AW62" s="34">
        <f t="shared" si="8"/>
        <v>-1.049599999999992E-2</v>
      </c>
      <c r="AX62" s="34">
        <f t="shared" si="8"/>
        <v>-8.1635555555554795E-3</v>
      </c>
      <c r="AY62" s="34">
        <f t="shared" si="8"/>
        <v>-6.122666666666594E-3</v>
      </c>
      <c r="AZ62" s="34">
        <f t="shared" si="8"/>
        <v>-4.3733333333332639E-3</v>
      </c>
      <c r="BA62" s="34">
        <f t="shared" si="8"/>
        <v>-2.9155555555554886E-3</v>
      </c>
      <c r="BB62" s="34">
        <f t="shared" si="8"/>
        <v>-1.7493333333332684E-3</v>
      </c>
      <c r="BC62" s="34">
        <f t="shared" si="8"/>
        <v>-8.7466666666660329E-4</v>
      </c>
      <c r="BD62" s="34">
        <f t="shared" si="8"/>
        <v>-2.9155555555549319E-4</v>
      </c>
    </row>
    <row r="63" spans="1:56" ht="16.5" collapsed="1" x14ac:dyDescent="0.3">
      <c r="A63" s="115"/>
      <c r="B63" s="9" t="s">
        <v>8</v>
      </c>
      <c r="C63" s="11" t="s">
        <v>67</v>
      </c>
      <c r="D63" s="9" t="s">
        <v>40</v>
      </c>
      <c r="E63" s="34">
        <f>AVERAGE(E61:E62)*'Fixed data'!$C$3</f>
        <v>-3.1684799999999946E-4</v>
      </c>
      <c r="F63" s="34">
        <f>AVERAGE(F61:F62)*'Fixed data'!$C$3</f>
        <v>-9.4350293333333177E-4</v>
      </c>
      <c r="G63" s="34">
        <f>AVERAGE(G61:G62)*'Fixed data'!$C$3</f>
        <v>-1.556075733333331E-3</v>
      </c>
      <c r="H63" s="34">
        <f>AVERAGE(H61:H62)*'Fixed data'!$C$3</f>
        <v>-2.1545663999999964E-3</v>
      </c>
      <c r="I63" s="34">
        <f>AVERAGE(I61:I62)*'Fixed data'!$C$3</f>
        <v>-2.7389749333333285E-3</v>
      </c>
      <c r="J63" s="34">
        <f>AVERAGE(J61:J62)*'Fixed data'!$C$3</f>
        <v>-3.3093013333333281E-3</v>
      </c>
      <c r="K63" s="34">
        <f>AVERAGE(K61:K62)*'Fixed data'!$C$3</f>
        <v>-3.865545599999993E-3</v>
      </c>
      <c r="L63" s="34">
        <f>AVERAGE(L61:L62)*'Fixed data'!$C$3</f>
        <v>-4.4077077333333258E-3</v>
      </c>
      <c r="M63" s="34">
        <f>AVERAGE(M61:M62)*'Fixed data'!$C$3</f>
        <v>-4.6189397333333253E-3</v>
      </c>
      <c r="N63" s="34">
        <f>AVERAGE(N61:N62)*'Fixed data'!$C$3</f>
        <v>-4.5062826666666589E-3</v>
      </c>
      <c r="O63" s="34">
        <f>AVERAGE(O61:O62)*'Fixed data'!$C$3</f>
        <v>-4.3936255999999924E-3</v>
      </c>
      <c r="P63" s="34">
        <f>AVERAGE(P61:P62)*'Fixed data'!$C$3</f>
        <v>-4.280968533333325E-3</v>
      </c>
      <c r="Q63" s="34">
        <f>AVERAGE(Q61:Q62)*'Fixed data'!$C$3</f>
        <v>-4.1683114666666585E-3</v>
      </c>
      <c r="R63" s="34">
        <f>AVERAGE(R61:R62)*'Fixed data'!$C$3</f>
        <v>-4.055654399999992E-3</v>
      </c>
      <c r="S63" s="34">
        <f>AVERAGE(S61:S62)*'Fixed data'!$C$3</f>
        <v>-3.9429973333333255E-3</v>
      </c>
      <c r="T63" s="34">
        <f>AVERAGE(T61:T62)*'Fixed data'!$C$3</f>
        <v>-3.830340266666659E-3</v>
      </c>
      <c r="U63" s="34">
        <f>AVERAGE(U61:U62)*'Fixed data'!$C$3</f>
        <v>-3.7176831999999925E-3</v>
      </c>
      <c r="V63" s="34">
        <f>AVERAGE(V61:V62)*'Fixed data'!$C$3</f>
        <v>-3.605026133333326E-3</v>
      </c>
      <c r="W63" s="34">
        <f>AVERAGE(W61:W62)*'Fixed data'!$C$3</f>
        <v>-3.4923690666666591E-3</v>
      </c>
      <c r="X63" s="34">
        <f>AVERAGE(X61:X62)*'Fixed data'!$C$3</f>
        <v>-3.3797119999999926E-3</v>
      </c>
      <c r="Y63" s="34">
        <f>AVERAGE(Y61:Y62)*'Fixed data'!$C$3</f>
        <v>-3.2670549333333261E-3</v>
      </c>
      <c r="Z63" s="34">
        <f>AVERAGE(Z61:Z62)*'Fixed data'!$C$3</f>
        <v>-3.1543978666666596E-3</v>
      </c>
      <c r="AA63" s="34">
        <f>AVERAGE(AA61:AA62)*'Fixed data'!$C$3</f>
        <v>-3.0417407999999931E-3</v>
      </c>
      <c r="AB63" s="34">
        <f>AVERAGE(AB61:AB62)*'Fixed data'!$C$3</f>
        <v>-2.9290837333333262E-3</v>
      </c>
      <c r="AC63" s="34">
        <f>AVERAGE(AC61:AC62)*'Fixed data'!$C$3</f>
        <v>-2.8164266666666597E-3</v>
      </c>
      <c r="AD63" s="34">
        <f>AVERAGE(AD61:AD62)*'Fixed data'!$C$3</f>
        <v>-2.7037695999999932E-3</v>
      </c>
      <c r="AE63" s="34">
        <f>AVERAGE(AE61:AE62)*'Fixed data'!$C$3</f>
        <v>-2.5911125333333267E-3</v>
      </c>
      <c r="AF63" s="34">
        <f>AVERAGE(AF61:AF62)*'Fixed data'!$C$3</f>
        <v>-2.4784554666666602E-3</v>
      </c>
      <c r="AG63" s="34">
        <f>AVERAGE(AG61:AG62)*'Fixed data'!$C$3</f>
        <v>-2.3657983999999933E-3</v>
      </c>
      <c r="AH63" s="34">
        <f>AVERAGE(AH61:AH62)*'Fixed data'!$C$3</f>
        <v>-2.2531413333333268E-3</v>
      </c>
      <c r="AI63" s="34">
        <f>AVERAGE(AI61:AI62)*'Fixed data'!$C$3</f>
        <v>-2.1404842666666603E-3</v>
      </c>
      <c r="AJ63" s="34">
        <f>AVERAGE(AJ61:AJ62)*'Fixed data'!$C$3</f>
        <v>-2.0278271999999938E-3</v>
      </c>
      <c r="AK63" s="34">
        <f>AVERAGE(AK61:AK62)*'Fixed data'!$C$3</f>
        <v>-1.9151701333333271E-3</v>
      </c>
      <c r="AL63" s="34">
        <f>AVERAGE(AL61:AL62)*'Fixed data'!$C$3</f>
        <v>-1.8025130666666606E-3</v>
      </c>
      <c r="AM63" s="34">
        <f>AVERAGE(AM61:AM62)*'Fixed data'!$C$3</f>
        <v>-1.6898559999999939E-3</v>
      </c>
      <c r="AN63" s="34">
        <f>AVERAGE(AN61:AN62)*'Fixed data'!$C$3</f>
        <v>-1.5771989333333274E-3</v>
      </c>
      <c r="AO63" s="34">
        <f>AVERAGE(AO61:AO62)*'Fixed data'!$C$3</f>
        <v>-1.4645418666666609E-3</v>
      </c>
      <c r="AP63" s="34">
        <f>AVERAGE(AP61:AP62)*'Fixed data'!$C$3</f>
        <v>-1.3518847999999947E-3</v>
      </c>
      <c r="AQ63" s="34">
        <f>AVERAGE(AQ61:AQ62)*'Fixed data'!$C$3</f>
        <v>-1.239227733333328E-3</v>
      </c>
      <c r="AR63" s="34">
        <f>AVERAGE(AR61:AR62)*'Fixed data'!$C$3</f>
        <v>-1.1265706666666619E-3</v>
      </c>
      <c r="AS63" s="34">
        <f>AVERAGE(AS61:AS62)*'Fixed data'!$C$3</f>
        <v>-1.0139135999999952E-3</v>
      </c>
      <c r="AT63" s="34">
        <f>AVERAGE(AT61:AT62)*'Fixed data'!$C$3</f>
        <v>-9.0125653333332891E-4</v>
      </c>
      <c r="AU63" s="34">
        <f>AVERAGE(AU61:AU62)*'Fixed data'!$C$3</f>
        <v>-7.8859946666666242E-4</v>
      </c>
      <c r="AV63" s="34">
        <f>AVERAGE(AV61:AV62)*'Fixed data'!$C$3</f>
        <v>-6.7594239999999592E-4</v>
      </c>
      <c r="AW63" s="34">
        <f>AVERAGE(AW61:AW62)*'Fixed data'!$C$3</f>
        <v>-5.6328533333332943E-4</v>
      </c>
      <c r="AX63" s="34">
        <f>AVERAGE(AX61:AX62)*'Fixed data'!$C$3</f>
        <v>-4.5062826666666299E-4</v>
      </c>
      <c r="AY63" s="34">
        <f>AVERAGE(AY61:AY62)*'Fixed data'!$C$3</f>
        <v>-3.450122666666631E-4</v>
      </c>
      <c r="AZ63" s="34">
        <f>AVERAGE(AZ61:AZ62)*'Fixed data'!$C$3</f>
        <v>-2.5347839999999657E-4</v>
      </c>
      <c r="BA63" s="34">
        <f>AVERAGE(BA61:BA62)*'Fixed data'!$C$3</f>
        <v>-1.7602666666666339E-4</v>
      </c>
      <c r="BB63" s="34">
        <f>AVERAGE(BB61:BB62)*'Fixed data'!$C$3</f>
        <v>-1.1265706666666348E-4</v>
      </c>
      <c r="BC63" s="34">
        <f>AVERAGE(BC61:BC62)*'Fixed data'!$C$3</f>
        <v>-6.3369599999996907E-5</v>
      </c>
      <c r="BD63" s="34">
        <f>AVERAGE(BD61:BD62)*'Fixed data'!$C$3</f>
        <v>-2.8164266666663628E-5</v>
      </c>
    </row>
    <row r="64" spans="1:56" ht="15.75" thickBot="1" x14ac:dyDescent="0.35">
      <c r="A64" s="114"/>
      <c r="B64" s="12" t="s">
        <v>94</v>
      </c>
      <c r="C64" s="12" t="s">
        <v>45</v>
      </c>
      <c r="D64" s="12" t="s">
        <v>40</v>
      </c>
      <c r="E64" s="53">
        <f t="shared" ref="E64:BD64" si="9">E29+E60+E63</f>
        <v>-3.5968479999999923E-3</v>
      </c>
      <c r="F64" s="53">
        <f t="shared" si="9"/>
        <v>-4.5150584888888796E-3</v>
      </c>
      <c r="G64" s="53">
        <f t="shared" si="9"/>
        <v>-5.419186844444434E-3</v>
      </c>
      <c r="H64" s="53">
        <f t="shared" si="9"/>
        <v>-6.309233066666654E-3</v>
      </c>
      <c r="I64" s="53">
        <f t="shared" si="9"/>
        <v>-7.1851971555555415E-3</v>
      </c>
      <c r="J64" s="53">
        <f t="shared" si="9"/>
        <v>-8.0470791111110964E-3</v>
      </c>
      <c r="K64" s="53">
        <f t="shared" si="9"/>
        <v>-8.8948789333333153E-3</v>
      </c>
      <c r="L64" s="53">
        <f t="shared" si="9"/>
        <v>-9.7285966222222034E-3</v>
      </c>
      <c r="M64" s="53">
        <f t="shared" si="9"/>
        <v>-6.9513841777777662E-3</v>
      </c>
      <c r="N64" s="53">
        <f t="shared" si="9"/>
        <v>-6.8387271111110988E-3</v>
      </c>
      <c r="O64" s="53">
        <f t="shared" si="9"/>
        <v>-6.7260700444444332E-3</v>
      </c>
      <c r="P64" s="53">
        <f t="shared" si="9"/>
        <v>-6.6134129777777658E-3</v>
      </c>
      <c r="Q64" s="53">
        <f t="shared" si="9"/>
        <v>-6.5007559111110984E-3</v>
      </c>
      <c r="R64" s="53">
        <f t="shared" si="9"/>
        <v>-6.3880988444444328E-3</v>
      </c>
      <c r="S64" s="53">
        <f t="shared" si="9"/>
        <v>-6.2754417777777655E-3</v>
      </c>
      <c r="T64" s="53">
        <f t="shared" si="9"/>
        <v>-6.1627847111110998E-3</v>
      </c>
      <c r="U64" s="53">
        <f t="shared" si="9"/>
        <v>-6.0501276444444325E-3</v>
      </c>
      <c r="V64" s="53">
        <f t="shared" si="9"/>
        <v>-5.9374705777777669E-3</v>
      </c>
      <c r="W64" s="53">
        <f t="shared" si="9"/>
        <v>-5.8248135111110995E-3</v>
      </c>
      <c r="X64" s="53">
        <f t="shared" si="9"/>
        <v>-5.712156444444433E-3</v>
      </c>
      <c r="Y64" s="53">
        <f t="shared" si="9"/>
        <v>-5.5994993777777665E-3</v>
      </c>
      <c r="Z64" s="53">
        <f t="shared" si="9"/>
        <v>-5.4868423111111E-3</v>
      </c>
      <c r="AA64" s="53">
        <f t="shared" si="9"/>
        <v>-5.3741852444444335E-3</v>
      </c>
      <c r="AB64" s="53">
        <f t="shared" si="9"/>
        <v>-5.2615281777777662E-3</v>
      </c>
      <c r="AC64" s="53">
        <f t="shared" si="9"/>
        <v>-5.1488711111111005E-3</v>
      </c>
      <c r="AD64" s="53">
        <f t="shared" si="9"/>
        <v>-5.0362140444444332E-3</v>
      </c>
      <c r="AE64" s="53">
        <f t="shared" si="9"/>
        <v>-4.9235569777777675E-3</v>
      </c>
      <c r="AF64" s="53">
        <f t="shared" si="9"/>
        <v>-4.8108999111111002E-3</v>
      </c>
      <c r="AG64" s="53">
        <f t="shared" si="9"/>
        <v>-4.6982428444444337E-3</v>
      </c>
      <c r="AH64" s="53">
        <f t="shared" si="9"/>
        <v>-4.5855857777777672E-3</v>
      </c>
      <c r="AI64" s="53">
        <f t="shared" si="9"/>
        <v>-4.4729287111111007E-3</v>
      </c>
      <c r="AJ64" s="53">
        <f t="shared" si="9"/>
        <v>-4.3602716444444342E-3</v>
      </c>
      <c r="AK64" s="53">
        <f t="shared" si="9"/>
        <v>-4.2476145777777677E-3</v>
      </c>
      <c r="AL64" s="53">
        <f t="shared" si="9"/>
        <v>-4.1349575111111012E-3</v>
      </c>
      <c r="AM64" s="53">
        <f t="shared" si="9"/>
        <v>-4.0223004444444339E-3</v>
      </c>
      <c r="AN64" s="53">
        <f t="shared" si="9"/>
        <v>-3.9096433777777682E-3</v>
      </c>
      <c r="AO64" s="53">
        <f t="shared" si="9"/>
        <v>-3.7969863111111013E-3</v>
      </c>
      <c r="AP64" s="53">
        <f t="shared" si="9"/>
        <v>-3.6843292444444353E-3</v>
      </c>
      <c r="AQ64" s="53">
        <f t="shared" si="9"/>
        <v>-3.5716721777777683E-3</v>
      </c>
      <c r="AR64" s="53">
        <f t="shared" si="9"/>
        <v>-3.4590151111111023E-3</v>
      </c>
      <c r="AS64" s="53">
        <f t="shared" si="9"/>
        <v>-3.3463580444444358E-3</v>
      </c>
      <c r="AT64" s="53">
        <f t="shared" si="9"/>
        <v>-3.2337009777777693E-3</v>
      </c>
      <c r="AU64" s="53">
        <f t="shared" si="9"/>
        <v>-3.1210439111111028E-3</v>
      </c>
      <c r="AV64" s="53">
        <f t="shared" si="9"/>
        <v>-3.0083868444444363E-3</v>
      </c>
      <c r="AW64" s="53">
        <f t="shared" si="9"/>
        <v>-2.8957297777777698E-3</v>
      </c>
      <c r="AX64" s="53">
        <f t="shared" si="9"/>
        <v>-2.7830727111111033E-3</v>
      </c>
      <c r="AY64" s="53">
        <f t="shared" si="9"/>
        <v>-2.3859011555555486E-3</v>
      </c>
      <c r="AZ64" s="53">
        <f t="shared" si="9"/>
        <v>-2.002811733333327E-3</v>
      </c>
      <c r="BA64" s="53">
        <f t="shared" si="9"/>
        <v>-1.6338044444444387E-3</v>
      </c>
      <c r="BB64" s="53">
        <f t="shared" si="9"/>
        <v>-1.2788792888888836E-3</v>
      </c>
      <c r="BC64" s="53">
        <f t="shared" si="9"/>
        <v>-9.3803626666666201E-4</v>
      </c>
      <c r="BD64" s="53">
        <f t="shared" si="9"/>
        <v>-6.1127537777777368E-4</v>
      </c>
    </row>
    <row r="65" spans="1:56" ht="12.75" customHeight="1" x14ac:dyDescent="0.3">
      <c r="A65" s="175" t="s">
        <v>229</v>
      </c>
      <c r="B65" s="9" t="s">
        <v>36</v>
      </c>
      <c r="D65" s="4" t="s">
        <v>40</v>
      </c>
      <c r="E65" s="34">
        <f>'Fixed data'!$G$6*E86/1000000</f>
        <v>0</v>
      </c>
      <c r="F65" s="34">
        <f>'Fixed data'!$G$6*F86/1000000</f>
        <v>3.7371322284507401E-4</v>
      </c>
      <c r="G65" s="34">
        <f>'Fixed data'!$G$6*G86/1000000</f>
        <v>3.7371322284507401E-4</v>
      </c>
      <c r="H65" s="34">
        <f>'Fixed data'!$G$6*H86/1000000</f>
        <v>3.7371322284507401E-4</v>
      </c>
      <c r="I65" s="34">
        <f>'Fixed data'!$G$6*I86/1000000</f>
        <v>3.7371322284507401E-4</v>
      </c>
      <c r="J65" s="34">
        <f>'Fixed data'!$G$6*J86/1000000</f>
        <v>3.7371322284507401E-4</v>
      </c>
      <c r="K65" s="34">
        <f>'Fixed data'!$G$6*K86/1000000</f>
        <v>3.7371322284507401E-4</v>
      </c>
      <c r="L65" s="34">
        <f>'Fixed data'!$G$6*L86/1000000</f>
        <v>3.7371322284507401E-4</v>
      </c>
      <c r="M65" s="34">
        <f>'Fixed data'!$G$6*M86/1000000</f>
        <v>3.7371322284507401E-4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2.8910959042556656E-5</v>
      </c>
      <c r="G66" s="34">
        <f>G87*'Fixed data'!J$5/1000000</f>
        <v>2.9830804053564459E-5</v>
      </c>
      <c r="H66" s="34">
        <f>H87*'Fixed data'!K$5/1000000</f>
        <v>3.075677650626211E-5</v>
      </c>
      <c r="I66" s="34">
        <f>I87*'Fixed data'!L$5/1000000</f>
        <v>3.1715092118750403E-5</v>
      </c>
      <c r="J66" s="34">
        <f>J87*'Fixed data'!M$5/1000000</f>
        <v>5.4760530014732628E-5</v>
      </c>
      <c r="K66" s="34">
        <f>K87*'Fixed data'!N$5/1000000</f>
        <v>7.6183943671946939E-5</v>
      </c>
      <c r="L66" s="34">
        <f>L87*'Fixed data'!O$5/1000000</f>
        <v>9.5985333090393345E-5</v>
      </c>
      <c r="M66" s="34">
        <f>M87*'Fixed data'!P$5/1000000</f>
        <v>1.1416469827007185E-4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4.0262418188763069E-4</v>
      </c>
      <c r="G76" s="53">
        <f t="shared" si="10"/>
        <v>4.0354402689863847E-4</v>
      </c>
      <c r="H76" s="53">
        <f t="shared" si="10"/>
        <v>4.0446999935133613E-4</v>
      </c>
      <c r="I76" s="53">
        <f t="shared" si="10"/>
        <v>4.0542831496382444E-4</v>
      </c>
      <c r="J76" s="53">
        <f t="shared" si="10"/>
        <v>4.2847375285980663E-4</v>
      </c>
      <c r="K76" s="53">
        <f t="shared" si="10"/>
        <v>4.4989716651702098E-4</v>
      </c>
      <c r="L76" s="53">
        <f t="shared" si="10"/>
        <v>4.6969855593546737E-4</v>
      </c>
      <c r="M76" s="53">
        <f t="shared" si="10"/>
        <v>4.8787792111514586E-4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-3.5968479999999923E-3</v>
      </c>
      <c r="F77" s="54">
        <f>IF('Fixed data'!$G$19=FALSE,F64+F76,F64)</f>
        <v>-4.112434307001249E-3</v>
      </c>
      <c r="G77" s="54">
        <f>IF('Fixed data'!$G$19=FALSE,G64+G76,G64)</f>
        <v>-5.0156428175457957E-3</v>
      </c>
      <c r="H77" s="54">
        <f>IF('Fixed data'!$G$19=FALSE,H64+H76,H64)</f>
        <v>-5.9047630673153178E-3</v>
      </c>
      <c r="I77" s="54">
        <f>IF('Fixed data'!$G$19=FALSE,I64+I76,I64)</f>
        <v>-6.7797688405917171E-3</v>
      </c>
      <c r="J77" s="54">
        <f>IF('Fixed data'!$G$19=FALSE,J64+J76,J64)</f>
        <v>-7.6186053582512894E-3</v>
      </c>
      <c r="K77" s="54">
        <f>IF('Fixed data'!$G$19=FALSE,K64+K76,K64)</f>
        <v>-8.4449817668162952E-3</v>
      </c>
      <c r="L77" s="54">
        <f>IF('Fixed data'!$G$19=FALSE,L64+L76,L64)</f>
        <v>-9.2588980662867363E-3</v>
      </c>
      <c r="M77" s="54">
        <f>IF('Fixed data'!$G$19=FALSE,M64+M76,M64)</f>
        <v>-6.4635062566626199E-3</v>
      </c>
      <c r="N77" s="54">
        <f>IF('Fixed data'!$G$19=FALSE,N64+N76,N64)</f>
        <v>-6.8387271111110988E-3</v>
      </c>
      <c r="O77" s="54">
        <f>IF('Fixed data'!$G$19=FALSE,O64+O76,O64)</f>
        <v>-6.7260700444444332E-3</v>
      </c>
      <c r="P77" s="54">
        <f>IF('Fixed data'!$G$19=FALSE,P64+P76,P64)</f>
        <v>-6.6134129777777658E-3</v>
      </c>
      <c r="Q77" s="54">
        <f>IF('Fixed data'!$G$19=FALSE,Q64+Q76,Q64)</f>
        <v>-6.5007559111110984E-3</v>
      </c>
      <c r="R77" s="54">
        <f>IF('Fixed data'!$G$19=FALSE,R64+R76,R64)</f>
        <v>-6.3880988444444328E-3</v>
      </c>
      <c r="S77" s="54">
        <f>IF('Fixed data'!$G$19=FALSE,S64+S76,S64)</f>
        <v>-6.2754417777777655E-3</v>
      </c>
      <c r="T77" s="54">
        <f>IF('Fixed data'!$G$19=FALSE,T64+T76,T64)</f>
        <v>-6.1627847111110998E-3</v>
      </c>
      <c r="U77" s="54">
        <f>IF('Fixed data'!$G$19=FALSE,U64+U76,U64)</f>
        <v>-6.0501276444444325E-3</v>
      </c>
      <c r="V77" s="54">
        <f>IF('Fixed data'!$G$19=FALSE,V64+V76,V64)</f>
        <v>-5.9374705777777669E-3</v>
      </c>
      <c r="W77" s="54">
        <f>IF('Fixed data'!$G$19=FALSE,W64+W76,W64)</f>
        <v>-5.8248135111110995E-3</v>
      </c>
      <c r="X77" s="54">
        <f>IF('Fixed data'!$G$19=FALSE,X64+X76,X64)</f>
        <v>-5.712156444444433E-3</v>
      </c>
      <c r="Y77" s="54">
        <f>IF('Fixed data'!$G$19=FALSE,Y64+Y76,Y64)</f>
        <v>-5.5994993777777665E-3</v>
      </c>
      <c r="Z77" s="54">
        <f>IF('Fixed data'!$G$19=FALSE,Z64+Z76,Z64)</f>
        <v>-5.4868423111111E-3</v>
      </c>
      <c r="AA77" s="54">
        <f>IF('Fixed data'!$G$19=FALSE,AA64+AA76,AA64)</f>
        <v>-5.3741852444444335E-3</v>
      </c>
      <c r="AB77" s="54">
        <f>IF('Fixed data'!$G$19=FALSE,AB64+AB76,AB64)</f>
        <v>-5.2615281777777662E-3</v>
      </c>
      <c r="AC77" s="54">
        <f>IF('Fixed data'!$G$19=FALSE,AC64+AC76,AC64)</f>
        <v>-5.1488711111111005E-3</v>
      </c>
      <c r="AD77" s="54">
        <f>IF('Fixed data'!$G$19=FALSE,AD64+AD76,AD64)</f>
        <v>-5.0362140444444332E-3</v>
      </c>
      <c r="AE77" s="54">
        <f>IF('Fixed data'!$G$19=FALSE,AE64+AE76,AE64)</f>
        <v>-4.9235569777777675E-3</v>
      </c>
      <c r="AF77" s="54">
        <f>IF('Fixed data'!$G$19=FALSE,AF64+AF76,AF64)</f>
        <v>-4.8108999111111002E-3</v>
      </c>
      <c r="AG77" s="54">
        <f>IF('Fixed data'!$G$19=FALSE,AG64+AG76,AG64)</f>
        <v>-4.6982428444444337E-3</v>
      </c>
      <c r="AH77" s="54">
        <f>IF('Fixed data'!$G$19=FALSE,AH64+AH76,AH64)</f>
        <v>-4.5855857777777672E-3</v>
      </c>
      <c r="AI77" s="54">
        <f>IF('Fixed data'!$G$19=FALSE,AI64+AI76,AI64)</f>
        <v>-4.4729287111111007E-3</v>
      </c>
      <c r="AJ77" s="54">
        <f>IF('Fixed data'!$G$19=FALSE,AJ64+AJ76,AJ64)</f>
        <v>-4.3602716444444342E-3</v>
      </c>
      <c r="AK77" s="54">
        <f>IF('Fixed data'!$G$19=FALSE,AK64+AK76,AK64)</f>
        <v>-4.2476145777777677E-3</v>
      </c>
      <c r="AL77" s="54">
        <f>IF('Fixed data'!$G$19=FALSE,AL64+AL76,AL64)</f>
        <v>-4.1349575111111012E-3</v>
      </c>
      <c r="AM77" s="54">
        <f>IF('Fixed data'!$G$19=FALSE,AM64+AM76,AM64)</f>
        <v>-4.0223004444444339E-3</v>
      </c>
      <c r="AN77" s="54">
        <f>IF('Fixed data'!$G$19=FALSE,AN64+AN76,AN64)</f>
        <v>-3.9096433777777682E-3</v>
      </c>
      <c r="AO77" s="54">
        <f>IF('Fixed data'!$G$19=FALSE,AO64+AO76,AO64)</f>
        <v>-3.7969863111111013E-3</v>
      </c>
      <c r="AP77" s="54">
        <f>IF('Fixed data'!$G$19=FALSE,AP64+AP76,AP64)</f>
        <v>-3.6843292444444353E-3</v>
      </c>
      <c r="AQ77" s="54">
        <f>IF('Fixed data'!$G$19=FALSE,AQ64+AQ76,AQ64)</f>
        <v>-3.5716721777777683E-3</v>
      </c>
      <c r="AR77" s="54">
        <f>IF('Fixed data'!$G$19=FALSE,AR64+AR76,AR64)</f>
        <v>-3.4590151111111023E-3</v>
      </c>
      <c r="AS77" s="54">
        <f>IF('Fixed data'!$G$19=FALSE,AS64+AS76,AS64)</f>
        <v>-3.3463580444444358E-3</v>
      </c>
      <c r="AT77" s="54">
        <f>IF('Fixed data'!$G$19=FALSE,AT64+AT76,AT64)</f>
        <v>-3.2337009777777693E-3</v>
      </c>
      <c r="AU77" s="54">
        <f>IF('Fixed data'!$G$19=FALSE,AU64+AU76,AU64)</f>
        <v>-3.1210439111111028E-3</v>
      </c>
      <c r="AV77" s="54">
        <f>IF('Fixed data'!$G$19=FALSE,AV64+AV76,AV64)</f>
        <v>-3.0083868444444363E-3</v>
      </c>
      <c r="AW77" s="54">
        <f>IF('Fixed data'!$G$19=FALSE,AW64+AW76,AW64)</f>
        <v>-2.8957297777777698E-3</v>
      </c>
      <c r="AX77" s="54">
        <f>IF('Fixed data'!$G$19=FALSE,AX64+AX76,AX64)</f>
        <v>-2.7830727111111033E-3</v>
      </c>
      <c r="AY77" s="54">
        <f>IF('Fixed data'!$G$19=FALSE,AY64+AY76,AY64)</f>
        <v>-2.3859011555555486E-3</v>
      </c>
      <c r="AZ77" s="54">
        <f>IF('Fixed data'!$G$19=FALSE,AZ64+AZ76,AZ64)</f>
        <v>-2.002811733333327E-3</v>
      </c>
      <c r="BA77" s="54">
        <f>IF('Fixed data'!$G$19=FALSE,BA64+BA76,BA64)</f>
        <v>-1.6338044444444387E-3</v>
      </c>
      <c r="BB77" s="54">
        <f>IF('Fixed data'!$G$19=FALSE,BB64+BB76,BB64)</f>
        <v>-1.2788792888888836E-3</v>
      </c>
      <c r="BC77" s="54">
        <f>IF('Fixed data'!$G$19=FALSE,BC64+BC76,BC64)</f>
        <v>-9.3803626666666201E-4</v>
      </c>
      <c r="BD77" s="54">
        <f>IF('Fixed data'!$G$19=FALSE,BD64+BD76,BD64)</f>
        <v>-6.1127537777777368E-4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-3.475215458937191E-3</v>
      </c>
      <c r="F80" s="55">
        <f t="shared" ref="F80:BD80" si="11">F77*F78</f>
        <v>-3.8390014301395593E-3</v>
      </c>
      <c r="G80" s="55">
        <f t="shared" si="11"/>
        <v>-4.523822453521638E-3</v>
      </c>
      <c r="H80" s="55">
        <f t="shared" si="11"/>
        <v>-5.1456598814135154E-3</v>
      </c>
      <c r="I80" s="55">
        <f t="shared" si="11"/>
        <v>-5.7083834412817534E-3</v>
      </c>
      <c r="J80" s="55">
        <f t="shared" si="11"/>
        <v>-6.1977403676639221E-3</v>
      </c>
      <c r="K80" s="55">
        <f t="shared" si="11"/>
        <v>-6.6376793318572757E-3</v>
      </c>
      <c r="L80" s="55">
        <f t="shared" si="11"/>
        <v>-7.0313141893664438E-3</v>
      </c>
      <c r="M80" s="55">
        <f t="shared" si="11"/>
        <v>-4.742474729454718E-3</v>
      </c>
      <c r="N80" s="55">
        <f t="shared" si="11"/>
        <v>-4.8481023108937378E-3</v>
      </c>
      <c r="O80" s="55">
        <f t="shared" si="11"/>
        <v>-4.6069928471849106E-3</v>
      </c>
      <c r="P80" s="55">
        <f t="shared" si="11"/>
        <v>-4.3766462533819002E-3</v>
      </c>
      <c r="Q80" s="55">
        <f t="shared" si="11"/>
        <v>-4.1566103267900055E-3</v>
      </c>
      <c r="R80" s="55">
        <f t="shared" si="11"/>
        <v>-3.9464511405852276E-3</v>
      </c>
      <c r="S80" s="55">
        <f t="shared" si="11"/>
        <v>-3.7457523248817163E-3</v>
      </c>
      <c r="T80" s="55">
        <f t="shared" si="11"/>
        <v>-3.5541143755232797E-3</v>
      </c>
      <c r="U80" s="55">
        <f t="shared" si="11"/>
        <v>-3.3711539895460545E-3</v>
      </c>
      <c r="V80" s="55">
        <f t="shared" si="11"/>
        <v>-3.1965034262989135E-3</v>
      </c>
      <c r="W80" s="55">
        <f t="shared" si="11"/>
        <v>-3.0298098932462327E-3</v>
      </c>
      <c r="X80" s="55">
        <f t="shared" si="11"/>
        <v>-2.8707349555142834E-3</v>
      </c>
      <c r="Y80" s="55">
        <f t="shared" si="11"/>
        <v>-2.7189539682777519E-3</v>
      </c>
      <c r="Z80" s="55">
        <f t="shared" si="11"/>
        <v>-2.5741555311168634E-3</v>
      </c>
      <c r="AA80" s="55">
        <f t="shared" si="11"/>
        <v>-2.4360409635082788E-3</v>
      </c>
      <c r="AB80" s="55">
        <f t="shared" si="11"/>
        <v>-2.3043238006443777E-3</v>
      </c>
      <c r="AC80" s="55">
        <f t="shared" si="11"/>
        <v>-2.1787293088058844E-3</v>
      </c>
      <c r="AD80" s="55">
        <f t="shared" si="11"/>
        <v>-2.0589940195419282E-3</v>
      </c>
      <c r="AE80" s="55">
        <f t="shared" si="11"/>
        <v>-1.9448652819397489E-3</v>
      </c>
      <c r="AF80" s="55">
        <f t="shared" si="11"/>
        <v>-1.8361008322932638E-3</v>
      </c>
      <c r="AG80" s="55">
        <f t="shared" si="11"/>
        <v>-1.7324683805057836E-3</v>
      </c>
      <c r="AH80" s="55">
        <f t="shared" si="11"/>
        <v>-1.6337452125871853E-3</v>
      </c>
      <c r="AI80" s="55">
        <f t="shared" si="11"/>
        <v>-1.7891139856663341E-3</v>
      </c>
      <c r="AJ80" s="55">
        <f t="shared" si="11"/>
        <v>-1.6932549584350617E-3</v>
      </c>
      <c r="AK80" s="55">
        <f t="shared" si="11"/>
        <v>-1.6014621818360758E-3</v>
      </c>
      <c r="AL80" s="55">
        <f t="shared" si="11"/>
        <v>-1.5135801075947353E-3</v>
      </c>
      <c r="AM80" s="55">
        <f t="shared" si="11"/>
        <v>-1.4294587989528494E-3</v>
      </c>
      <c r="AN80" s="55">
        <f t="shared" si="11"/>
        <v>-1.3489537357414794E-3</v>
      </c>
      <c r="AO80" s="55">
        <f t="shared" si="11"/>
        <v>-1.2719256260482589E-3</v>
      </c>
      <c r="AP80" s="55">
        <f t="shared" si="11"/>
        <v>-1.1982402242604715E-3</v>
      </c>
      <c r="AQ80" s="55">
        <f t="shared" si="11"/>
        <v>-1.1277681552722327E-3</v>
      </c>
      <c r="AR80" s="55">
        <f t="shared" si="11"/>
        <v>-1.0603847446510779E-3</v>
      </c>
      <c r="AS80" s="55">
        <f t="shared" si="11"/>
        <v>-9.9596985456592278E-4</v>
      </c>
      <c r="AT80" s="55">
        <f t="shared" si="11"/>
        <v>-9.3440772528487421E-4</v>
      </c>
      <c r="AU80" s="55">
        <f t="shared" si="11"/>
        <v>-8.7558682205760962E-4</v>
      </c>
      <c r="AV80" s="55">
        <f t="shared" si="11"/>
        <v>-8.1939968720313116E-4</v>
      </c>
      <c r="AW80" s="55">
        <f t="shared" si="11"/>
        <v>-7.6574279722956007E-4</v>
      </c>
      <c r="AX80" s="55">
        <f t="shared" si="11"/>
        <v>-7.1451642481832657E-4</v>
      </c>
      <c r="AY80" s="55">
        <f t="shared" si="11"/>
        <v>-5.9470677539197163E-4</v>
      </c>
      <c r="AZ80" s="55">
        <f t="shared" si="11"/>
        <v>-4.8467803799315322E-4</v>
      </c>
      <c r="BA80" s="55">
        <f t="shared" si="11"/>
        <v>-3.8386283159283453E-4</v>
      </c>
      <c r="BB80" s="55">
        <f t="shared" si="11"/>
        <v>-2.9172141999204038E-4</v>
      </c>
      <c r="BC80" s="55">
        <f t="shared" si="11"/>
        <v>-2.0774049856914098E-4</v>
      </c>
      <c r="BD80" s="55">
        <f t="shared" si="11"/>
        <v>-1.3143203070248527E-4</v>
      </c>
    </row>
    <row r="81" spans="1:56" x14ac:dyDescent="0.3">
      <c r="A81" s="74"/>
      <c r="B81" s="15" t="s">
        <v>18</v>
      </c>
      <c r="C81" s="15"/>
      <c r="D81" s="14" t="s">
        <v>40</v>
      </c>
      <c r="E81" s="56">
        <f>+E80</f>
        <v>-3.475215458937191E-3</v>
      </c>
      <c r="F81" s="56">
        <f t="shared" ref="F81:BD81" si="12">+E81+F80</f>
        <v>-7.3142168890767498E-3</v>
      </c>
      <c r="G81" s="56">
        <f t="shared" si="12"/>
        <v>-1.1838039342598389E-2</v>
      </c>
      <c r="H81" s="56">
        <f t="shared" si="12"/>
        <v>-1.6983699224011904E-2</v>
      </c>
      <c r="I81" s="56">
        <f t="shared" si="12"/>
        <v>-2.2692082665293656E-2</v>
      </c>
      <c r="J81" s="56">
        <f t="shared" si="12"/>
        <v>-2.8889823032957576E-2</v>
      </c>
      <c r="K81" s="56">
        <f t="shared" si="12"/>
        <v>-3.5527502364814854E-2</v>
      </c>
      <c r="L81" s="56">
        <f t="shared" si="12"/>
        <v>-4.2558816554181297E-2</v>
      </c>
      <c r="M81" s="56">
        <f t="shared" si="12"/>
        <v>-4.7301291283636013E-2</v>
      </c>
      <c r="N81" s="56">
        <f t="shared" si="12"/>
        <v>-5.2149393594529747E-2</v>
      </c>
      <c r="O81" s="56">
        <f t="shared" si="12"/>
        <v>-5.6756386441714657E-2</v>
      </c>
      <c r="P81" s="56">
        <f t="shared" si="12"/>
        <v>-6.1133032695096554E-2</v>
      </c>
      <c r="Q81" s="56">
        <f t="shared" si="12"/>
        <v>-6.5289643021886556E-2</v>
      </c>
      <c r="R81" s="56">
        <f t="shared" si="12"/>
        <v>-6.9236094162471784E-2</v>
      </c>
      <c r="S81" s="56">
        <f t="shared" si="12"/>
        <v>-7.2981846487353494E-2</v>
      </c>
      <c r="T81" s="56">
        <f t="shared" si="12"/>
        <v>-7.653596086287677E-2</v>
      </c>
      <c r="U81" s="56">
        <f t="shared" si="12"/>
        <v>-7.9907114852422828E-2</v>
      </c>
      <c r="V81" s="56">
        <f t="shared" si="12"/>
        <v>-8.3103618278721744E-2</v>
      </c>
      <c r="W81" s="56">
        <f t="shared" si="12"/>
        <v>-8.613342817196798E-2</v>
      </c>
      <c r="X81" s="56">
        <f t="shared" si="12"/>
        <v>-8.9004163127482258E-2</v>
      </c>
      <c r="Y81" s="56">
        <f t="shared" si="12"/>
        <v>-9.1723117095760004E-2</v>
      </c>
      <c r="Z81" s="56">
        <f t="shared" si="12"/>
        <v>-9.4297272626876871E-2</v>
      </c>
      <c r="AA81" s="56">
        <f t="shared" si="12"/>
        <v>-9.6733313590385145E-2</v>
      </c>
      <c r="AB81" s="56">
        <f t="shared" si="12"/>
        <v>-9.9037637391029526E-2</v>
      </c>
      <c r="AC81" s="56">
        <f t="shared" si="12"/>
        <v>-0.10121636669983541</v>
      </c>
      <c r="AD81" s="56">
        <f t="shared" si="12"/>
        <v>-0.10327536071937735</v>
      </c>
      <c r="AE81" s="56">
        <f t="shared" si="12"/>
        <v>-0.1052202260013171</v>
      </c>
      <c r="AF81" s="56">
        <f t="shared" si="12"/>
        <v>-0.10705632683361037</v>
      </c>
      <c r="AG81" s="56">
        <f t="shared" si="12"/>
        <v>-0.10878879521411615</v>
      </c>
      <c r="AH81" s="56">
        <f t="shared" si="12"/>
        <v>-0.11042254042670334</v>
      </c>
      <c r="AI81" s="56">
        <f t="shared" si="12"/>
        <v>-0.11221165441236967</v>
      </c>
      <c r="AJ81" s="56">
        <f t="shared" si="12"/>
        <v>-0.11390490937080473</v>
      </c>
      <c r="AK81" s="56">
        <f t="shared" si="12"/>
        <v>-0.1155063715526408</v>
      </c>
      <c r="AL81" s="56">
        <f t="shared" si="12"/>
        <v>-0.11701995166023554</v>
      </c>
      <c r="AM81" s="56">
        <f t="shared" si="12"/>
        <v>-0.11844941045918839</v>
      </c>
      <c r="AN81" s="56">
        <f t="shared" si="12"/>
        <v>-0.11979836419492987</v>
      </c>
      <c r="AO81" s="56">
        <f t="shared" si="12"/>
        <v>-0.12107028982097813</v>
      </c>
      <c r="AP81" s="56">
        <f t="shared" si="12"/>
        <v>-0.1222685300452386</v>
      </c>
      <c r="AQ81" s="56">
        <f t="shared" si="12"/>
        <v>-0.12339629820051083</v>
      </c>
      <c r="AR81" s="56">
        <f t="shared" si="12"/>
        <v>-0.12445668294516191</v>
      </c>
      <c r="AS81" s="56">
        <f t="shared" si="12"/>
        <v>-0.12545265279972784</v>
      </c>
      <c r="AT81" s="56">
        <f t="shared" si="12"/>
        <v>-0.12638706052501272</v>
      </c>
      <c r="AU81" s="56">
        <f t="shared" si="12"/>
        <v>-0.12726264734707032</v>
      </c>
      <c r="AV81" s="56">
        <f t="shared" si="12"/>
        <v>-0.12808204703427345</v>
      </c>
      <c r="AW81" s="56">
        <f t="shared" si="12"/>
        <v>-0.12884778983150302</v>
      </c>
      <c r="AX81" s="56">
        <f t="shared" si="12"/>
        <v>-0.12956230625632134</v>
      </c>
      <c r="AY81" s="56">
        <f t="shared" si="12"/>
        <v>-0.13015701303171331</v>
      </c>
      <c r="AZ81" s="56">
        <f t="shared" si="12"/>
        <v>-0.13064169106970647</v>
      </c>
      <c r="BA81" s="56">
        <f t="shared" si="12"/>
        <v>-0.1310255539012993</v>
      </c>
      <c r="BB81" s="56">
        <f t="shared" si="12"/>
        <v>-0.13131727532129134</v>
      </c>
      <c r="BC81" s="56">
        <f t="shared" si="12"/>
        <v>-0.13152501581986048</v>
      </c>
      <c r="BD81" s="56">
        <f t="shared" si="12"/>
        <v>-0.13165644785056296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Volumes'!E$27</f>
        <v>7.7179559416874985</v>
      </c>
      <c r="G86" s="33">
        <f>'[2]ED1 Asset Replacement Volumes'!F$27</f>
        <v>7.7179559416874985</v>
      </c>
      <c r="H86" s="33">
        <f>'[2]ED1 Asset Replacement Volumes'!G$27</f>
        <v>7.7179559416874985</v>
      </c>
      <c r="I86" s="33">
        <f>'[2]ED1 Asset Replacement Volumes'!H$27</f>
        <v>7.7179559416874985</v>
      </c>
      <c r="J86" s="33">
        <f>'[2]ED1 Asset Replacement Volumes'!I$27</f>
        <v>7.7179559416874985</v>
      </c>
      <c r="K86" s="33">
        <f>'[2]ED1 Asset Replacement Volumes'!J$27</f>
        <v>7.7179559416874985</v>
      </c>
      <c r="L86" s="33">
        <f>'[2]ED1 Asset Replacement Volumes'!K$27</f>
        <v>7.7179559416874985</v>
      </c>
      <c r="M86" s="33">
        <f>'[2]ED1 Asset Replacement Volumes'!L$27</f>
        <v>7.7179559416874985</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3.7690753610570034</v>
      </c>
      <c r="G87" s="144">
        <f>G86*'Fixed data'!J$12</f>
        <v>3.6571997307042721</v>
      </c>
      <c r="H87" s="144">
        <f>H86*'Fixed data'!K$12</f>
        <v>3.5453241003515412</v>
      </c>
      <c r="I87" s="144">
        <f>I86*'Fixed data'!L$12</f>
        <v>3.4334484699988099</v>
      </c>
      <c r="J87" s="144">
        <f>J86*'Fixed data'!M$12</f>
        <v>3.3215728396460791</v>
      </c>
      <c r="K87" s="144">
        <f>K86*'Fixed data'!N$12</f>
        <v>3.2096972092933478</v>
      </c>
      <c r="L87" s="144">
        <f>L86*'Fixed data'!O$12</f>
        <v>3.0978215789406165</v>
      </c>
      <c r="M87" s="144">
        <f>M86*'Fixed data'!P$12</f>
        <v>2.9859459485878856</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35" sqref="C35"/>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x14ac:dyDescent="0.25">
      <c r="A5" s="182" t="s">
        <v>11</v>
      </c>
      <c r="B5" s="132" t="s">
        <v>160</v>
      </c>
      <c r="C5" s="135" t="s">
        <v>341</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342</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343</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activeCell="E44" sqref="E44"/>
      <selection pane="topRight" activeCell="E44" sqref="E44"/>
      <selection pane="bottomLeft" activeCell="E44" sqref="E44"/>
      <selection pane="bottomRight" activeCell="I6" sqref="I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-6.0658667889126286E-2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-7.8660009111648541E-2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-9.0553826695468728E-2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-0.10250813106402742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Volumes'!R$20</f>
        <v>-0.97631999999999997</v>
      </c>
      <c r="F13" s="62">
        <f>'Baseline scenario'!F7-'[2]ED1 Asset Replacement Volumes'!S$20</f>
        <v>-0.96562000000000003</v>
      </c>
      <c r="G13" s="62">
        <f>'Baseline scenario'!G7-'[2]ED1 Asset Replacement Volumes'!T$20</f>
        <v>-0.95582</v>
      </c>
      <c r="H13" s="62">
        <f>'Baseline scenario'!H7-'[2]ED1 Asset Replacement Volumes'!U$20</f>
        <v>-0.94562000000000002</v>
      </c>
      <c r="I13" s="62">
        <f>'Baseline scenario'!I7-'[2]ED1 Asset Replacement Volumes'!V$20</f>
        <v>-0.93462000000000001</v>
      </c>
      <c r="J13" s="62">
        <f>'Baseline scenario'!J7-'[2]ED1 Asset Replacement Volumes'!W$20</f>
        <v>-0.92432000000000003</v>
      </c>
      <c r="K13" s="62">
        <f>'Baseline scenario'!K7-'[2]ED1 Asset Replacement Volumes'!X$20</f>
        <v>-0.91422000000000003</v>
      </c>
      <c r="L13" s="62">
        <f>'Baseline scenario'!L7-'[2]ED1 Asset Replacement Volumes'!Y$20</f>
        <v>-0.90392000000000006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-0.97631999999999997</v>
      </c>
      <c r="F18" s="59">
        <f t="shared" ref="F18:AW18" si="0">SUM(F13:F17)</f>
        <v>-0.96562000000000003</v>
      </c>
      <c r="G18" s="59">
        <f t="shared" si="0"/>
        <v>-0.95582</v>
      </c>
      <c r="H18" s="59">
        <f t="shared" si="0"/>
        <v>-0.94562000000000002</v>
      </c>
      <c r="I18" s="59">
        <f t="shared" si="0"/>
        <v>-0.93462000000000001</v>
      </c>
      <c r="J18" s="59">
        <f t="shared" si="0"/>
        <v>-0.92432000000000003</v>
      </c>
      <c r="K18" s="59">
        <f t="shared" si="0"/>
        <v>-0.91422000000000003</v>
      </c>
      <c r="L18" s="59">
        <f t="shared" si="0"/>
        <v>-0.90392000000000006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0.96319999999999995</v>
      </c>
      <c r="F19" s="33">
        <f>-'Baseline scenario'!F7</f>
        <v>0.95250000000000001</v>
      </c>
      <c r="G19" s="33">
        <f>-'Baseline scenario'!G7</f>
        <v>0.94269999999999998</v>
      </c>
      <c r="H19" s="33">
        <f>-'Baseline scenario'!H7</f>
        <v>0.9325</v>
      </c>
      <c r="I19" s="33">
        <f>-'Baseline scenario'!I7</f>
        <v>0.92149999999999999</v>
      </c>
      <c r="J19" s="33">
        <f>-'Baseline scenario'!J7</f>
        <v>0.91120000000000001</v>
      </c>
      <c r="K19" s="33">
        <f>-'Baseline scenario'!K7</f>
        <v>0.90110000000000001</v>
      </c>
      <c r="L19" s="33">
        <f>-'Baseline scenario'!L7</f>
        <v>0.89080000000000004</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0.96319999999999995</v>
      </c>
      <c r="F25" s="67">
        <f t="shared" ref="F25:BD25" si="1">SUM(F19:F24)</f>
        <v>0.95250000000000001</v>
      </c>
      <c r="G25" s="67">
        <f t="shared" si="1"/>
        <v>0.94269999999999998</v>
      </c>
      <c r="H25" s="67">
        <f t="shared" si="1"/>
        <v>0.9325</v>
      </c>
      <c r="I25" s="67">
        <f t="shared" si="1"/>
        <v>0.92149999999999999</v>
      </c>
      <c r="J25" s="67">
        <f t="shared" si="1"/>
        <v>0.91120000000000001</v>
      </c>
      <c r="K25" s="67">
        <f t="shared" si="1"/>
        <v>0.90110000000000001</v>
      </c>
      <c r="L25" s="67">
        <f t="shared" si="1"/>
        <v>0.89080000000000004</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-1.3120000000000021E-2</v>
      </c>
      <c r="F26" s="59">
        <f t="shared" ref="F26:BD26" si="2">F18+F25</f>
        <v>-1.3120000000000021E-2</v>
      </c>
      <c r="G26" s="59">
        <f t="shared" si="2"/>
        <v>-1.3120000000000021E-2</v>
      </c>
      <c r="H26" s="59">
        <f t="shared" si="2"/>
        <v>-1.3120000000000021E-2</v>
      </c>
      <c r="I26" s="59">
        <f t="shared" si="2"/>
        <v>-1.3120000000000021E-2</v>
      </c>
      <c r="J26" s="59">
        <f t="shared" si="2"/>
        <v>-1.3120000000000021E-2</v>
      </c>
      <c r="K26" s="59">
        <f t="shared" si="2"/>
        <v>-1.3120000000000021E-2</v>
      </c>
      <c r="L26" s="59">
        <f t="shared" si="2"/>
        <v>-1.3120000000000021E-2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-1.0496000000000017E-2</v>
      </c>
      <c r="F28" s="34">
        <f t="shared" ref="F28:AW28" si="4">F26*F27</f>
        <v>-1.0496000000000017E-2</v>
      </c>
      <c r="G28" s="34">
        <f t="shared" si="4"/>
        <v>-1.0496000000000017E-2</v>
      </c>
      <c r="H28" s="34">
        <f t="shared" si="4"/>
        <v>-1.0496000000000017E-2</v>
      </c>
      <c r="I28" s="34">
        <f t="shared" si="4"/>
        <v>-1.0496000000000017E-2</v>
      </c>
      <c r="J28" s="34">
        <f t="shared" si="4"/>
        <v>-1.0496000000000017E-2</v>
      </c>
      <c r="K28" s="34">
        <f t="shared" si="4"/>
        <v>-1.0496000000000017E-2</v>
      </c>
      <c r="L28" s="34">
        <f t="shared" si="4"/>
        <v>-1.0496000000000017E-2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-2.6240000000000031E-3</v>
      </c>
      <c r="F29" s="34">
        <f t="shared" ref="F29:AW29" si="5">F26-F28</f>
        <v>-2.6240000000000031E-3</v>
      </c>
      <c r="G29" s="34">
        <f t="shared" si="5"/>
        <v>-2.6240000000000031E-3</v>
      </c>
      <c r="H29" s="34">
        <f t="shared" si="5"/>
        <v>-2.6240000000000031E-3</v>
      </c>
      <c r="I29" s="34">
        <f t="shared" si="5"/>
        <v>-2.6240000000000031E-3</v>
      </c>
      <c r="J29" s="34">
        <f t="shared" si="5"/>
        <v>-2.6240000000000031E-3</v>
      </c>
      <c r="K29" s="34">
        <f t="shared" si="5"/>
        <v>-2.6240000000000031E-3</v>
      </c>
      <c r="L29" s="34">
        <f t="shared" si="5"/>
        <v>-2.6240000000000031E-3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-2.3324444444444483E-4</v>
      </c>
      <c r="G30" s="34">
        <f>$E$28/'Fixed data'!$C$7</f>
        <v>-2.3324444444444483E-4</v>
      </c>
      <c r="H30" s="34">
        <f>$E$28/'Fixed data'!$C$7</f>
        <v>-2.3324444444444483E-4</v>
      </c>
      <c r="I30" s="34">
        <f>$E$28/'Fixed data'!$C$7</f>
        <v>-2.3324444444444483E-4</v>
      </c>
      <c r="J30" s="34">
        <f>$E$28/'Fixed data'!$C$7</f>
        <v>-2.3324444444444483E-4</v>
      </c>
      <c r="K30" s="34">
        <f>$E$28/'Fixed data'!$C$7</f>
        <v>-2.3324444444444483E-4</v>
      </c>
      <c r="L30" s="34">
        <f>$E$28/'Fixed data'!$C$7</f>
        <v>-2.3324444444444483E-4</v>
      </c>
      <c r="M30" s="34">
        <f>$E$28/'Fixed data'!$C$7</f>
        <v>-2.3324444444444483E-4</v>
      </c>
      <c r="N30" s="34">
        <f>$E$28/'Fixed data'!$C$7</f>
        <v>-2.3324444444444483E-4</v>
      </c>
      <c r="O30" s="34">
        <f>$E$28/'Fixed data'!$C$7</f>
        <v>-2.3324444444444483E-4</v>
      </c>
      <c r="P30" s="34">
        <f>$E$28/'Fixed data'!$C$7</f>
        <v>-2.3324444444444483E-4</v>
      </c>
      <c r="Q30" s="34">
        <f>$E$28/'Fixed data'!$C$7</f>
        <v>-2.3324444444444483E-4</v>
      </c>
      <c r="R30" s="34">
        <f>$E$28/'Fixed data'!$C$7</f>
        <v>-2.3324444444444483E-4</v>
      </c>
      <c r="S30" s="34">
        <f>$E$28/'Fixed data'!$C$7</f>
        <v>-2.3324444444444483E-4</v>
      </c>
      <c r="T30" s="34">
        <f>$E$28/'Fixed data'!$C$7</f>
        <v>-2.3324444444444483E-4</v>
      </c>
      <c r="U30" s="34">
        <f>$E$28/'Fixed data'!$C$7</f>
        <v>-2.3324444444444483E-4</v>
      </c>
      <c r="V30" s="34">
        <f>$E$28/'Fixed data'!$C$7</f>
        <v>-2.3324444444444483E-4</v>
      </c>
      <c r="W30" s="34">
        <f>$E$28/'Fixed data'!$C$7</f>
        <v>-2.3324444444444483E-4</v>
      </c>
      <c r="X30" s="34">
        <f>$E$28/'Fixed data'!$C$7</f>
        <v>-2.3324444444444483E-4</v>
      </c>
      <c r="Y30" s="34">
        <f>$E$28/'Fixed data'!$C$7</f>
        <v>-2.3324444444444483E-4</v>
      </c>
      <c r="Z30" s="34">
        <f>$E$28/'Fixed data'!$C$7</f>
        <v>-2.3324444444444483E-4</v>
      </c>
      <c r="AA30" s="34">
        <f>$E$28/'Fixed data'!$C$7</f>
        <v>-2.3324444444444483E-4</v>
      </c>
      <c r="AB30" s="34">
        <f>$E$28/'Fixed data'!$C$7</f>
        <v>-2.3324444444444483E-4</v>
      </c>
      <c r="AC30" s="34">
        <f>$E$28/'Fixed data'!$C$7</f>
        <v>-2.3324444444444483E-4</v>
      </c>
      <c r="AD30" s="34">
        <f>$E$28/'Fixed data'!$C$7</f>
        <v>-2.3324444444444483E-4</v>
      </c>
      <c r="AE30" s="34">
        <f>$E$28/'Fixed data'!$C$7</f>
        <v>-2.3324444444444483E-4</v>
      </c>
      <c r="AF30" s="34">
        <f>$E$28/'Fixed data'!$C$7</f>
        <v>-2.3324444444444483E-4</v>
      </c>
      <c r="AG30" s="34">
        <f>$E$28/'Fixed data'!$C$7</f>
        <v>-2.3324444444444483E-4</v>
      </c>
      <c r="AH30" s="34">
        <f>$E$28/'Fixed data'!$C$7</f>
        <v>-2.3324444444444483E-4</v>
      </c>
      <c r="AI30" s="34">
        <f>$E$28/'Fixed data'!$C$7</f>
        <v>-2.3324444444444483E-4</v>
      </c>
      <c r="AJ30" s="34">
        <f>$E$28/'Fixed data'!$C$7</f>
        <v>-2.3324444444444483E-4</v>
      </c>
      <c r="AK30" s="34">
        <f>$E$28/'Fixed data'!$C$7</f>
        <v>-2.3324444444444483E-4</v>
      </c>
      <c r="AL30" s="34">
        <f>$E$28/'Fixed data'!$C$7</f>
        <v>-2.3324444444444483E-4</v>
      </c>
      <c r="AM30" s="34">
        <f>$E$28/'Fixed data'!$C$7</f>
        <v>-2.3324444444444483E-4</v>
      </c>
      <c r="AN30" s="34">
        <f>$E$28/'Fixed data'!$C$7</f>
        <v>-2.3324444444444483E-4</v>
      </c>
      <c r="AO30" s="34">
        <f>$E$28/'Fixed data'!$C$7</f>
        <v>-2.3324444444444483E-4</v>
      </c>
      <c r="AP30" s="34">
        <f>$E$28/'Fixed data'!$C$7</f>
        <v>-2.3324444444444483E-4</v>
      </c>
      <c r="AQ30" s="34">
        <f>$E$28/'Fixed data'!$C$7</f>
        <v>-2.3324444444444483E-4</v>
      </c>
      <c r="AR30" s="34">
        <f>$E$28/'Fixed data'!$C$7</f>
        <v>-2.3324444444444483E-4</v>
      </c>
      <c r="AS30" s="34">
        <f>$E$28/'Fixed data'!$C$7</f>
        <v>-2.3324444444444483E-4</v>
      </c>
      <c r="AT30" s="34">
        <f>$E$28/'Fixed data'!$C$7</f>
        <v>-2.3324444444444483E-4</v>
      </c>
      <c r="AU30" s="34">
        <f>$E$28/'Fixed data'!$C$7</f>
        <v>-2.3324444444444483E-4</v>
      </c>
      <c r="AV30" s="34">
        <f>$E$28/'Fixed data'!$C$7</f>
        <v>-2.3324444444444483E-4</v>
      </c>
      <c r="AW30" s="34">
        <f>$E$28/'Fixed data'!$C$7</f>
        <v>-2.3324444444444483E-4</v>
      </c>
      <c r="AX30" s="34">
        <f>$E$28/'Fixed data'!$C$7</f>
        <v>-2.3324444444444483E-4</v>
      </c>
      <c r="AY30" s="34"/>
      <c r="AZ30" s="34"/>
      <c r="BA30" s="34"/>
      <c r="BB30" s="34"/>
      <c r="BC30" s="34"/>
      <c r="BD30" s="34"/>
    </row>
    <row r="31" spans="1:56" ht="16.5" hidden="1" customHeight="1" outlineLevel="1" x14ac:dyDescent="0.35">
      <c r="A31" s="115"/>
      <c r="B31" s="9" t="s">
        <v>2</v>
      </c>
      <c r="C31" s="11" t="s">
        <v>54</v>
      </c>
      <c r="D31" s="9" t="s">
        <v>40</v>
      </c>
      <c r="F31" s="34"/>
      <c r="G31" s="34">
        <f>$F$28/'Fixed data'!$C$7</f>
        <v>-2.3324444444444483E-4</v>
      </c>
      <c r="H31" s="34">
        <f>$F$28/'Fixed data'!$C$7</f>
        <v>-2.3324444444444483E-4</v>
      </c>
      <c r="I31" s="34">
        <f>$F$28/'Fixed data'!$C$7</f>
        <v>-2.3324444444444483E-4</v>
      </c>
      <c r="J31" s="34">
        <f>$F$28/'Fixed data'!$C$7</f>
        <v>-2.3324444444444483E-4</v>
      </c>
      <c r="K31" s="34">
        <f>$F$28/'Fixed data'!$C$7</f>
        <v>-2.3324444444444483E-4</v>
      </c>
      <c r="L31" s="34">
        <f>$F$28/'Fixed data'!$C$7</f>
        <v>-2.3324444444444483E-4</v>
      </c>
      <c r="M31" s="34">
        <f>$F$28/'Fixed data'!$C$7</f>
        <v>-2.3324444444444483E-4</v>
      </c>
      <c r="N31" s="34">
        <f>$F$28/'Fixed data'!$C$7</f>
        <v>-2.3324444444444483E-4</v>
      </c>
      <c r="O31" s="34">
        <f>$F$28/'Fixed data'!$C$7</f>
        <v>-2.3324444444444483E-4</v>
      </c>
      <c r="P31" s="34">
        <f>$F$28/'Fixed data'!$C$7</f>
        <v>-2.3324444444444483E-4</v>
      </c>
      <c r="Q31" s="34">
        <f>$F$28/'Fixed data'!$C$7</f>
        <v>-2.3324444444444483E-4</v>
      </c>
      <c r="R31" s="34">
        <f>$F$28/'Fixed data'!$C$7</f>
        <v>-2.3324444444444483E-4</v>
      </c>
      <c r="S31" s="34">
        <f>$F$28/'Fixed data'!$C$7</f>
        <v>-2.3324444444444483E-4</v>
      </c>
      <c r="T31" s="34">
        <f>$F$28/'Fixed data'!$C$7</f>
        <v>-2.3324444444444483E-4</v>
      </c>
      <c r="U31" s="34">
        <f>$F$28/'Fixed data'!$C$7</f>
        <v>-2.3324444444444483E-4</v>
      </c>
      <c r="V31" s="34">
        <f>$F$28/'Fixed data'!$C$7</f>
        <v>-2.3324444444444483E-4</v>
      </c>
      <c r="W31" s="34">
        <f>$F$28/'Fixed data'!$C$7</f>
        <v>-2.3324444444444483E-4</v>
      </c>
      <c r="X31" s="34">
        <f>$F$28/'Fixed data'!$C$7</f>
        <v>-2.3324444444444483E-4</v>
      </c>
      <c r="Y31" s="34">
        <f>$F$28/'Fixed data'!$C$7</f>
        <v>-2.3324444444444483E-4</v>
      </c>
      <c r="Z31" s="34">
        <f>$F$28/'Fixed data'!$C$7</f>
        <v>-2.3324444444444483E-4</v>
      </c>
      <c r="AA31" s="34">
        <f>$F$28/'Fixed data'!$C$7</f>
        <v>-2.3324444444444483E-4</v>
      </c>
      <c r="AB31" s="34">
        <f>$F$28/'Fixed data'!$C$7</f>
        <v>-2.3324444444444483E-4</v>
      </c>
      <c r="AC31" s="34">
        <f>$F$28/'Fixed data'!$C$7</f>
        <v>-2.3324444444444483E-4</v>
      </c>
      <c r="AD31" s="34">
        <f>$F$28/'Fixed data'!$C$7</f>
        <v>-2.3324444444444483E-4</v>
      </c>
      <c r="AE31" s="34">
        <f>$F$28/'Fixed data'!$C$7</f>
        <v>-2.3324444444444483E-4</v>
      </c>
      <c r="AF31" s="34">
        <f>$F$28/'Fixed data'!$C$7</f>
        <v>-2.3324444444444483E-4</v>
      </c>
      <c r="AG31" s="34">
        <f>$F$28/'Fixed data'!$C$7</f>
        <v>-2.3324444444444483E-4</v>
      </c>
      <c r="AH31" s="34">
        <f>$F$28/'Fixed data'!$C$7</f>
        <v>-2.3324444444444483E-4</v>
      </c>
      <c r="AI31" s="34">
        <f>$F$28/'Fixed data'!$C$7</f>
        <v>-2.3324444444444483E-4</v>
      </c>
      <c r="AJ31" s="34">
        <f>$F$28/'Fixed data'!$C$7</f>
        <v>-2.3324444444444483E-4</v>
      </c>
      <c r="AK31" s="34">
        <f>$F$28/'Fixed data'!$C$7</f>
        <v>-2.3324444444444483E-4</v>
      </c>
      <c r="AL31" s="34">
        <f>$F$28/'Fixed data'!$C$7</f>
        <v>-2.3324444444444483E-4</v>
      </c>
      <c r="AM31" s="34">
        <f>$F$28/'Fixed data'!$C$7</f>
        <v>-2.3324444444444483E-4</v>
      </c>
      <c r="AN31" s="34">
        <f>$F$28/'Fixed data'!$C$7</f>
        <v>-2.3324444444444483E-4</v>
      </c>
      <c r="AO31" s="34">
        <f>$F$28/'Fixed data'!$C$7</f>
        <v>-2.3324444444444483E-4</v>
      </c>
      <c r="AP31" s="34">
        <f>$F$28/'Fixed data'!$C$7</f>
        <v>-2.3324444444444483E-4</v>
      </c>
      <c r="AQ31" s="34">
        <f>$F$28/'Fixed data'!$C$7</f>
        <v>-2.3324444444444483E-4</v>
      </c>
      <c r="AR31" s="34">
        <f>$F$28/'Fixed data'!$C$7</f>
        <v>-2.3324444444444483E-4</v>
      </c>
      <c r="AS31" s="34">
        <f>$F$28/'Fixed data'!$C$7</f>
        <v>-2.3324444444444483E-4</v>
      </c>
      <c r="AT31" s="34">
        <f>$F$28/'Fixed data'!$C$7</f>
        <v>-2.3324444444444483E-4</v>
      </c>
      <c r="AU31" s="34">
        <f>$F$28/'Fixed data'!$C$7</f>
        <v>-2.3324444444444483E-4</v>
      </c>
      <c r="AV31" s="34">
        <f>$F$28/'Fixed data'!$C$7</f>
        <v>-2.3324444444444483E-4</v>
      </c>
      <c r="AW31" s="34">
        <f>$F$28/'Fixed data'!$C$7</f>
        <v>-2.3324444444444483E-4</v>
      </c>
      <c r="AX31" s="34">
        <f>$F$28/'Fixed data'!$C$7</f>
        <v>-2.3324444444444483E-4</v>
      </c>
      <c r="AY31" s="34">
        <f>$F$28/'Fixed data'!$C$7</f>
        <v>-2.3324444444444483E-4</v>
      </c>
      <c r="AZ31" s="34"/>
      <c r="BA31" s="34"/>
      <c r="BB31" s="34"/>
      <c r="BC31" s="34"/>
      <c r="BD31" s="34"/>
    </row>
    <row r="32" spans="1:56" ht="16.5" hidden="1" customHeight="1" outlineLevel="1" x14ac:dyDescent="0.35">
      <c r="A32" s="115"/>
      <c r="B32" s="9" t="s">
        <v>3</v>
      </c>
      <c r="C32" s="11" t="s">
        <v>55</v>
      </c>
      <c r="D32" s="9" t="s">
        <v>40</v>
      </c>
      <c r="F32" s="34"/>
      <c r="G32" s="34"/>
      <c r="H32" s="34">
        <f>$G$28/'Fixed data'!$C$7</f>
        <v>-2.3324444444444483E-4</v>
      </c>
      <c r="I32" s="34">
        <f>$G$28/'Fixed data'!$C$7</f>
        <v>-2.3324444444444483E-4</v>
      </c>
      <c r="J32" s="34">
        <f>$G$28/'Fixed data'!$C$7</f>
        <v>-2.3324444444444483E-4</v>
      </c>
      <c r="K32" s="34">
        <f>$G$28/'Fixed data'!$C$7</f>
        <v>-2.3324444444444483E-4</v>
      </c>
      <c r="L32" s="34">
        <f>$G$28/'Fixed data'!$C$7</f>
        <v>-2.3324444444444483E-4</v>
      </c>
      <c r="M32" s="34">
        <f>$G$28/'Fixed data'!$C$7</f>
        <v>-2.3324444444444483E-4</v>
      </c>
      <c r="N32" s="34">
        <f>$G$28/'Fixed data'!$C$7</f>
        <v>-2.3324444444444483E-4</v>
      </c>
      <c r="O32" s="34">
        <f>$G$28/'Fixed data'!$C$7</f>
        <v>-2.3324444444444483E-4</v>
      </c>
      <c r="P32" s="34">
        <f>$G$28/'Fixed data'!$C$7</f>
        <v>-2.3324444444444483E-4</v>
      </c>
      <c r="Q32" s="34">
        <f>$G$28/'Fixed data'!$C$7</f>
        <v>-2.3324444444444483E-4</v>
      </c>
      <c r="R32" s="34">
        <f>$G$28/'Fixed data'!$C$7</f>
        <v>-2.3324444444444483E-4</v>
      </c>
      <c r="S32" s="34">
        <f>$G$28/'Fixed data'!$C$7</f>
        <v>-2.3324444444444483E-4</v>
      </c>
      <c r="T32" s="34">
        <f>$G$28/'Fixed data'!$C$7</f>
        <v>-2.3324444444444483E-4</v>
      </c>
      <c r="U32" s="34">
        <f>$G$28/'Fixed data'!$C$7</f>
        <v>-2.3324444444444483E-4</v>
      </c>
      <c r="V32" s="34">
        <f>$G$28/'Fixed data'!$C$7</f>
        <v>-2.3324444444444483E-4</v>
      </c>
      <c r="W32" s="34">
        <f>$G$28/'Fixed data'!$C$7</f>
        <v>-2.3324444444444483E-4</v>
      </c>
      <c r="X32" s="34">
        <f>$G$28/'Fixed data'!$C$7</f>
        <v>-2.3324444444444483E-4</v>
      </c>
      <c r="Y32" s="34">
        <f>$G$28/'Fixed data'!$C$7</f>
        <v>-2.3324444444444483E-4</v>
      </c>
      <c r="Z32" s="34">
        <f>$G$28/'Fixed data'!$C$7</f>
        <v>-2.3324444444444483E-4</v>
      </c>
      <c r="AA32" s="34">
        <f>$G$28/'Fixed data'!$C$7</f>
        <v>-2.3324444444444483E-4</v>
      </c>
      <c r="AB32" s="34">
        <f>$G$28/'Fixed data'!$C$7</f>
        <v>-2.3324444444444483E-4</v>
      </c>
      <c r="AC32" s="34">
        <f>$G$28/'Fixed data'!$C$7</f>
        <v>-2.3324444444444483E-4</v>
      </c>
      <c r="AD32" s="34">
        <f>$G$28/'Fixed data'!$C$7</f>
        <v>-2.3324444444444483E-4</v>
      </c>
      <c r="AE32" s="34">
        <f>$G$28/'Fixed data'!$C$7</f>
        <v>-2.3324444444444483E-4</v>
      </c>
      <c r="AF32" s="34">
        <f>$G$28/'Fixed data'!$C$7</f>
        <v>-2.3324444444444483E-4</v>
      </c>
      <c r="AG32" s="34">
        <f>$G$28/'Fixed data'!$C$7</f>
        <v>-2.3324444444444483E-4</v>
      </c>
      <c r="AH32" s="34">
        <f>$G$28/'Fixed data'!$C$7</f>
        <v>-2.3324444444444483E-4</v>
      </c>
      <c r="AI32" s="34">
        <f>$G$28/'Fixed data'!$C$7</f>
        <v>-2.3324444444444483E-4</v>
      </c>
      <c r="AJ32" s="34">
        <f>$G$28/'Fixed data'!$C$7</f>
        <v>-2.3324444444444483E-4</v>
      </c>
      <c r="AK32" s="34">
        <f>$G$28/'Fixed data'!$C$7</f>
        <v>-2.3324444444444483E-4</v>
      </c>
      <c r="AL32" s="34">
        <f>$G$28/'Fixed data'!$C$7</f>
        <v>-2.3324444444444483E-4</v>
      </c>
      <c r="AM32" s="34">
        <f>$G$28/'Fixed data'!$C$7</f>
        <v>-2.3324444444444483E-4</v>
      </c>
      <c r="AN32" s="34">
        <f>$G$28/'Fixed data'!$C$7</f>
        <v>-2.3324444444444483E-4</v>
      </c>
      <c r="AO32" s="34">
        <f>$G$28/'Fixed data'!$C$7</f>
        <v>-2.3324444444444483E-4</v>
      </c>
      <c r="AP32" s="34">
        <f>$G$28/'Fixed data'!$C$7</f>
        <v>-2.3324444444444483E-4</v>
      </c>
      <c r="AQ32" s="34">
        <f>$G$28/'Fixed data'!$C$7</f>
        <v>-2.3324444444444483E-4</v>
      </c>
      <c r="AR32" s="34">
        <f>$G$28/'Fixed data'!$C$7</f>
        <v>-2.3324444444444483E-4</v>
      </c>
      <c r="AS32" s="34">
        <f>$G$28/'Fixed data'!$C$7</f>
        <v>-2.3324444444444483E-4</v>
      </c>
      <c r="AT32" s="34">
        <f>$G$28/'Fixed data'!$C$7</f>
        <v>-2.3324444444444483E-4</v>
      </c>
      <c r="AU32" s="34">
        <f>$G$28/'Fixed data'!$C$7</f>
        <v>-2.3324444444444483E-4</v>
      </c>
      <c r="AV32" s="34">
        <f>$G$28/'Fixed data'!$C$7</f>
        <v>-2.3324444444444483E-4</v>
      </c>
      <c r="AW32" s="34">
        <f>$G$28/'Fixed data'!$C$7</f>
        <v>-2.3324444444444483E-4</v>
      </c>
      <c r="AX32" s="34">
        <f>$G$28/'Fixed data'!$C$7</f>
        <v>-2.3324444444444483E-4</v>
      </c>
      <c r="AY32" s="34">
        <f>$G$28/'Fixed data'!$C$7</f>
        <v>-2.3324444444444483E-4</v>
      </c>
      <c r="AZ32" s="34">
        <f>$G$28/'Fixed data'!$C$7</f>
        <v>-2.3324444444444483E-4</v>
      </c>
      <c r="BA32" s="34"/>
      <c r="BB32" s="34"/>
      <c r="BC32" s="34"/>
      <c r="BD32" s="34"/>
    </row>
    <row r="33" spans="1:57" ht="16.5" hidden="1" customHeight="1" outlineLevel="1" x14ac:dyDescent="0.35">
      <c r="A33" s="115"/>
      <c r="B33" s="9" t="s">
        <v>4</v>
      </c>
      <c r="C33" s="11" t="s">
        <v>56</v>
      </c>
      <c r="D33" s="9" t="s">
        <v>40</v>
      </c>
      <c r="F33" s="34"/>
      <c r="G33" s="34"/>
      <c r="H33" s="34"/>
      <c r="I33" s="34">
        <f>$H$28/'Fixed data'!$C$7</f>
        <v>-2.3324444444444483E-4</v>
      </c>
      <c r="J33" s="34">
        <f>$H$28/'Fixed data'!$C$7</f>
        <v>-2.3324444444444483E-4</v>
      </c>
      <c r="K33" s="34">
        <f>$H$28/'Fixed data'!$C$7</f>
        <v>-2.3324444444444483E-4</v>
      </c>
      <c r="L33" s="34">
        <f>$H$28/'Fixed data'!$C$7</f>
        <v>-2.3324444444444483E-4</v>
      </c>
      <c r="M33" s="34">
        <f>$H$28/'Fixed data'!$C$7</f>
        <v>-2.3324444444444483E-4</v>
      </c>
      <c r="N33" s="34">
        <f>$H$28/'Fixed data'!$C$7</f>
        <v>-2.3324444444444483E-4</v>
      </c>
      <c r="O33" s="34">
        <f>$H$28/'Fixed data'!$C$7</f>
        <v>-2.3324444444444483E-4</v>
      </c>
      <c r="P33" s="34">
        <f>$H$28/'Fixed data'!$C$7</f>
        <v>-2.3324444444444483E-4</v>
      </c>
      <c r="Q33" s="34">
        <f>$H$28/'Fixed data'!$C$7</f>
        <v>-2.3324444444444483E-4</v>
      </c>
      <c r="R33" s="34">
        <f>$H$28/'Fixed data'!$C$7</f>
        <v>-2.3324444444444483E-4</v>
      </c>
      <c r="S33" s="34">
        <f>$H$28/'Fixed data'!$C$7</f>
        <v>-2.3324444444444483E-4</v>
      </c>
      <c r="T33" s="34">
        <f>$H$28/'Fixed data'!$C$7</f>
        <v>-2.3324444444444483E-4</v>
      </c>
      <c r="U33" s="34">
        <f>$H$28/'Fixed data'!$C$7</f>
        <v>-2.3324444444444483E-4</v>
      </c>
      <c r="V33" s="34">
        <f>$H$28/'Fixed data'!$C$7</f>
        <v>-2.3324444444444483E-4</v>
      </c>
      <c r="W33" s="34">
        <f>$H$28/'Fixed data'!$C$7</f>
        <v>-2.3324444444444483E-4</v>
      </c>
      <c r="X33" s="34">
        <f>$H$28/'Fixed data'!$C$7</f>
        <v>-2.3324444444444483E-4</v>
      </c>
      <c r="Y33" s="34">
        <f>$H$28/'Fixed data'!$C$7</f>
        <v>-2.3324444444444483E-4</v>
      </c>
      <c r="Z33" s="34">
        <f>$H$28/'Fixed data'!$C$7</f>
        <v>-2.3324444444444483E-4</v>
      </c>
      <c r="AA33" s="34">
        <f>$H$28/'Fixed data'!$C$7</f>
        <v>-2.3324444444444483E-4</v>
      </c>
      <c r="AB33" s="34">
        <f>$H$28/'Fixed data'!$C$7</f>
        <v>-2.3324444444444483E-4</v>
      </c>
      <c r="AC33" s="34">
        <f>$H$28/'Fixed data'!$C$7</f>
        <v>-2.3324444444444483E-4</v>
      </c>
      <c r="AD33" s="34">
        <f>$H$28/'Fixed data'!$C$7</f>
        <v>-2.3324444444444483E-4</v>
      </c>
      <c r="AE33" s="34">
        <f>$H$28/'Fixed data'!$C$7</f>
        <v>-2.3324444444444483E-4</v>
      </c>
      <c r="AF33" s="34">
        <f>$H$28/'Fixed data'!$C$7</f>
        <v>-2.3324444444444483E-4</v>
      </c>
      <c r="AG33" s="34">
        <f>$H$28/'Fixed data'!$C$7</f>
        <v>-2.3324444444444483E-4</v>
      </c>
      <c r="AH33" s="34">
        <f>$H$28/'Fixed data'!$C$7</f>
        <v>-2.3324444444444483E-4</v>
      </c>
      <c r="AI33" s="34">
        <f>$H$28/'Fixed data'!$C$7</f>
        <v>-2.3324444444444483E-4</v>
      </c>
      <c r="AJ33" s="34">
        <f>$H$28/'Fixed data'!$C$7</f>
        <v>-2.3324444444444483E-4</v>
      </c>
      <c r="AK33" s="34">
        <f>$H$28/'Fixed data'!$C$7</f>
        <v>-2.3324444444444483E-4</v>
      </c>
      <c r="AL33" s="34">
        <f>$H$28/'Fixed data'!$C$7</f>
        <v>-2.3324444444444483E-4</v>
      </c>
      <c r="AM33" s="34">
        <f>$H$28/'Fixed data'!$C$7</f>
        <v>-2.3324444444444483E-4</v>
      </c>
      <c r="AN33" s="34">
        <f>$H$28/'Fixed data'!$C$7</f>
        <v>-2.3324444444444483E-4</v>
      </c>
      <c r="AO33" s="34">
        <f>$H$28/'Fixed data'!$C$7</f>
        <v>-2.3324444444444483E-4</v>
      </c>
      <c r="AP33" s="34">
        <f>$H$28/'Fixed data'!$C$7</f>
        <v>-2.3324444444444483E-4</v>
      </c>
      <c r="AQ33" s="34">
        <f>$H$28/'Fixed data'!$C$7</f>
        <v>-2.3324444444444483E-4</v>
      </c>
      <c r="AR33" s="34">
        <f>$H$28/'Fixed data'!$C$7</f>
        <v>-2.3324444444444483E-4</v>
      </c>
      <c r="AS33" s="34">
        <f>$H$28/'Fixed data'!$C$7</f>
        <v>-2.3324444444444483E-4</v>
      </c>
      <c r="AT33" s="34">
        <f>$H$28/'Fixed data'!$C$7</f>
        <v>-2.3324444444444483E-4</v>
      </c>
      <c r="AU33" s="34">
        <f>$H$28/'Fixed data'!$C$7</f>
        <v>-2.3324444444444483E-4</v>
      </c>
      <c r="AV33" s="34">
        <f>$H$28/'Fixed data'!$C$7</f>
        <v>-2.3324444444444483E-4</v>
      </c>
      <c r="AW33" s="34">
        <f>$H$28/'Fixed data'!$C$7</f>
        <v>-2.3324444444444483E-4</v>
      </c>
      <c r="AX33" s="34">
        <f>$H$28/'Fixed data'!$C$7</f>
        <v>-2.3324444444444483E-4</v>
      </c>
      <c r="AY33" s="34">
        <f>$H$28/'Fixed data'!$C$7</f>
        <v>-2.3324444444444483E-4</v>
      </c>
      <c r="AZ33" s="34">
        <f>$H$28/'Fixed data'!$C$7</f>
        <v>-2.3324444444444483E-4</v>
      </c>
      <c r="BA33" s="34">
        <f>$H$28/'Fixed data'!$C$7</f>
        <v>-2.3324444444444483E-4</v>
      </c>
      <c r="BB33" s="34"/>
      <c r="BC33" s="34"/>
      <c r="BD33" s="34"/>
    </row>
    <row r="34" spans="1:57" ht="16.5" hidden="1" customHeight="1" outlineLevel="1" x14ac:dyDescent="0.35">
      <c r="A34" s="115"/>
      <c r="B34" s="9" t="s">
        <v>5</v>
      </c>
      <c r="C34" s="11" t="s">
        <v>57</v>
      </c>
      <c r="D34" s="9" t="s">
        <v>40</v>
      </c>
      <c r="F34" s="34"/>
      <c r="G34" s="34"/>
      <c r="H34" s="34"/>
      <c r="I34" s="34"/>
      <c r="J34" s="34">
        <f>$I$28/'Fixed data'!$C$7</f>
        <v>-2.3324444444444483E-4</v>
      </c>
      <c r="K34" s="34">
        <f>$I$28/'Fixed data'!$C$7</f>
        <v>-2.3324444444444483E-4</v>
      </c>
      <c r="L34" s="34">
        <f>$I$28/'Fixed data'!$C$7</f>
        <v>-2.3324444444444483E-4</v>
      </c>
      <c r="M34" s="34">
        <f>$I$28/'Fixed data'!$C$7</f>
        <v>-2.3324444444444483E-4</v>
      </c>
      <c r="N34" s="34">
        <f>$I$28/'Fixed data'!$C$7</f>
        <v>-2.3324444444444483E-4</v>
      </c>
      <c r="O34" s="34">
        <f>$I$28/'Fixed data'!$C$7</f>
        <v>-2.3324444444444483E-4</v>
      </c>
      <c r="P34" s="34">
        <f>$I$28/'Fixed data'!$C$7</f>
        <v>-2.3324444444444483E-4</v>
      </c>
      <c r="Q34" s="34">
        <f>$I$28/'Fixed data'!$C$7</f>
        <v>-2.3324444444444483E-4</v>
      </c>
      <c r="R34" s="34">
        <f>$I$28/'Fixed data'!$C$7</f>
        <v>-2.3324444444444483E-4</v>
      </c>
      <c r="S34" s="34">
        <f>$I$28/'Fixed data'!$C$7</f>
        <v>-2.3324444444444483E-4</v>
      </c>
      <c r="T34" s="34">
        <f>$I$28/'Fixed data'!$C$7</f>
        <v>-2.3324444444444483E-4</v>
      </c>
      <c r="U34" s="34">
        <f>$I$28/'Fixed data'!$C$7</f>
        <v>-2.3324444444444483E-4</v>
      </c>
      <c r="V34" s="34">
        <f>$I$28/'Fixed data'!$C$7</f>
        <v>-2.3324444444444483E-4</v>
      </c>
      <c r="W34" s="34">
        <f>$I$28/'Fixed data'!$C$7</f>
        <v>-2.3324444444444483E-4</v>
      </c>
      <c r="X34" s="34">
        <f>$I$28/'Fixed data'!$C$7</f>
        <v>-2.3324444444444483E-4</v>
      </c>
      <c r="Y34" s="34">
        <f>$I$28/'Fixed data'!$C$7</f>
        <v>-2.3324444444444483E-4</v>
      </c>
      <c r="Z34" s="34">
        <f>$I$28/'Fixed data'!$C$7</f>
        <v>-2.3324444444444483E-4</v>
      </c>
      <c r="AA34" s="34">
        <f>$I$28/'Fixed data'!$C$7</f>
        <v>-2.3324444444444483E-4</v>
      </c>
      <c r="AB34" s="34">
        <f>$I$28/'Fixed data'!$C$7</f>
        <v>-2.3324444444444483E-4</v>
      </c>
      <c r="AC34" s="34">
        <f>$I$28/'Fixed data'!$C$7</f>
        <v>-2.3324444444444483E-4</v>
      </c>
      <c r="AD34" s="34">
        <f>$I$28/'Fixed data'!$C$7</f>
        <v>-2.3324444444444483E-4</v>
      </c>
      <c r="AE34" s="34">
        <f>$I$28/'Fixed data'!$C$7</f>
        <v>-2.3324444444444483E-4</v>
      </c>
      <c r="AF34" s="34">
        <f>$I$28/'Fixed data'!$C$7</f>
        <v>-2.3324444444444483E-4</v>
      </c>
      <c r="AG34" s="34">
        <f>$I$28/'Fixed data'!$C$7</f>
        <v>-2.3324444444444483E-4</v>
      </c>
      <c r="AH34" s="34">
        <f>$I$28/'Fixed data'!$C$7</f>
        <v>-2.3324444444444483E-4</v>
      </c>
      <c r="AI34" s="34">
        <f>$I$28/'Fixed data'!$C$7</f>
        <v>-2.3324444444444483E-4</v>
      </c>
      <c r="AJ34" s="34">
        <f>$I$28/'Fixed data'!$C$7</f>
        <v>-2.3324444444444483E-4</v>
      </c>
      <c r="AK34" s="34">
        <f>$I$28/'Fixed data'!$C$7</f>
        <v>-2.3324444444444483E-4</v>
      </c>
      <c r="AL34" s="34">
        <f>$I$28/'Fixed data'!$C$7</f>
        <v>-2.3324444444444483E-4</v>
      </c>
      <c r="AM34" s="34">
        <f>$I$28/'Fixed data'!$C$7</f>
        <v>-2.3324444444444483E-4</v>
      </c>
      <c r="AN34" s="34">
        <f>$I$28/'Fixed data'!$C$7</f>
        <v>-2.3324444444444483E-4</v>
      </c>
      <c r="AO34" s="34">
        <f>$I$28/'Fixed data'!$C$7</f>
        <v>-2.3324444444444483E-4</v>
      </c>
      <c r="AP34" s="34">
        <f>$I$28/'Fixed data'!$C$7</f>
        <v>-2.3324444444444483E-4</v>
      </c>
      <c r="AQ34" s="34">
        <f>$I$28/'Fixed data'!$C$7</f>
        <v>-2.3324444444444483E-4</v>
      </c>
      <c r="AR34" s="34">
        <f>$I$28/'Fixed data'!$C$7</f>
        <v>-2.3324444444444483E-4</v>
      </c>
      <c r="AS34" s="34">
        <f>$I$28/'Fixed data'!$C$7</f>
        <v>-2.3324444444444483E-4</v>
      </c>
      <c r="AT34" s="34">
        <f>$I$28/'Fixed data'!$C$7</f>
        <v>-2.3324444444444483E-4</v>
      </c>
      <c r="AU34" s="34">
        <f>$I$28/'Fixed data'!$C$7</f>
        <v>-2.3324444444444483E-4</v>
      </c>
      <c r="AV34" s="34">
        <f>$I$28/'Fixed data'!$C$7</f>
        <v>-2.3324444444444483E-4</v>
      </c>
      <c r="AW34" s="34">
        <f>$I$28/'Fixed data'!$C$7</f>
        <v>-2.3324444444444483E-4</v>
      </c>
      <c r="AX34" s="34">
        <f>$I$28/'Fixed data'!$C$7</f>
        <v>-2.3324444444444483E-4</v>
      </c>
      <c r="AY34" s="34">
        <f>$I$28/'Fixed data'!$C$7</f>
        <v>-2.3324444444444483E-4</v>
      </c>
      <c r="AZ34" s="34">
        <f>$I$28/'Fixed data'!$C$7</f>
        <v>-2.3324444444444483E-4</v>
      </c>
      <c r="BA34" s="34">
        <f>$I$28/'Fixed data'!$C$7</f>
        <v>-2.3324444444444483E-4</v>
      </c>
      <c r="BB34" s="34">
        <f>$I$28/'Fixed data'!$C$7</f>
        <v>-2.3324444444444483E-4</v>
      </c>
      <c r="BC34" s="34"/>
      <c r="BD34" s="34"/>
    </row>
    <row r="35" spans="1:57" ht="16.5" hidden="1" customHeight="1" outlineLevel="1" x14ac:dyDescent="0.35">
      <c r="A35" s="115"/>
      <c r="B35" s="9" t="s">
        <v>6</v>
      </c>
      <c r="C35" s="11" t="s">
        <v>58</v>
      </c>
      <c r="D35" s="9" t="s">
        <v>40</v>
      </c>
      <c r="F35" s="34"/>
      <c r="G35" s="34"/>
      <c r="H35" s="34"/>
      <c r="I35" s="34"/>
      <c r="J35" s="34"/>
      <c r="K35" s="34">
        <f>$J$28/'Fixed data'!$C$7</f>
        <v>-2.3324444444444483E-4</v>
      </c>
      <c r="L35" s="34">
        <f>$J$28/'Fixed data'!$C$7</f>
        <v>-2.3324444444444483E-4</v>
      </c>
      <c r="M35" s="34">
        <f>$J$28/'Fixed data'!$C$7</f>
        <v>-2.3324444444444483E-4</v>
      </c>
      <c r="N35" s="34">
        <f>$J$28/'Fixed data'!$C$7</f>
        <v>-2.3324444444444483E-4</v>
      </c>
      <c r="O35" s="34">
        <f>$J$28/'Fixed data'!$C$7</f>
        <v>-2.3324444444444483E-4</v>
      </c>
      <c r="P35" s="34">
        <f>$J$28/'Fixed data'!$C$7</f>
        <v>-2.3324444444444483E-4</v>
      </c>
      <c r="Q35" s="34">
        <f>$J$28/'Fixed data'!$C$7</f>
        <v>-2.3324444444444483E-4</v>
      </c>
      <c r="R35" s="34">
        <f>$J$28/'Fixed data'!$C$7</f>
        <v>-2.3324444444444483E-4</v>
      </c>
      <c r="S35" s="34">
        <f>$J$28/'Fixed data'!$C$7</f>
        <v>-2.3324444444444483E-4</v>
      </c>
      <c r="T35" s="34">
        <f>$J$28/'Fixed data'!$C$7</f>
        <v>-2.3324444444444483E-4</v>
      </c>
      <c r="U35" s="34">
        <f>$J$28/'Fixed data'!$C$7</f>
        <v>-2.3324444444444483E-4</v>
      </c>
      <c r="V35" s="34">
        <f>$J$28/'Fixed data'!$C$7</f>
        <v>-2.3324444444444483E-4</v>
      </c>
      <c r="W35" s="34">
        <f>$J$28/'Fixed data'!$C$7</f>
        <v>-2.3324444444444483E-4</v>
      </c>
      <c r="X35" s="34">
        <f>$J$28/'Fixed data'!$C$7</f>
        <v>-2.3324444444444483E-4</v>
      </c>
      <c r="Y35" s="34">
        <f>$J$28/'Fixed data'!$C$7</f>
        <v>-2.3324444444444483E-4</v>
      </c>
      <c r="Z35" s="34">
        <f>$J$28/'Fixed data'!$C$7</f>
        <v>-2.3324444444444483E-4</v>
      </c>
      <c r="AA35" s="34">
        <f>$J$28/'Fixed data'!$C$7</f>
        <v>-2.3324444444444483E-4</v>
      </c>
      <c r="AB35" s="34">
        <f>$J$28/'Fixed data'!$C$7</f>
        <v>-2.3324444444444483E-4</v>
      </c>
      <c r="AC35" s="34">
        <f>$J$28/'Fixed data'!$C$7</f>
        <v>-2.3324444444444483E-4</v>
      </c>
      <c r="AD35" s="34">
        <f>$J$28/'Fixed data'!$C$7</f>
        <v>-2.3324444444444483E-4</v>
      </c>
      <c r="AE35" s="34">
        <f>$J$28/'Fixed data'!$C$7</f>
        <v>-2.3324444444444483E-4</v>
      </c>
      <c r="AF35" s="34">
        <f>$J$28/'Fixed data'!$C$7</f>
        <v>-2.3324444444444483E-4</v>
      </c>
      <c r="AG35" s="34">
        <f>$J$28/'Fixed data'!$C$7</f>
        <v>-2.3324444444444483E-4</v>
      </c>
      <c r="AH35" s="34">
        <f>$J$28/'Fixed data'!$C$7</f>
        <v>-2.3324444444444483E-4</v>
      </c>
      <c r="AI35" s="34">
        <f>$J$28/'Fixed data'!$C$7</f>
        <v>-2.3324444444444483E-4</v>
      </c>
      <c r="AJ35" s="34">
        <f>$J$28/'Fixed data'!$C$7</f>
        <v>-2.3324444444444483E-4</v>
      </c>
      <c r="AK35" s="34">
        <f>$J$28/'Fixed data'!$C$7</f>
        <v>-2.3324444444444483E-4</v>
      </c>
      <c r="AL35" s="34">
        <f>$J$28/'Fixed data'!$C$7</f>
        <v>-2.3324444444444483E-4</v>
      </c>
      <c r="AM35" s="34">
        <f>$J$28/'Fixed data'!$C$7</f>
        <v>-2.3324444444444483E-4</v>
      </c>
      <c r="AN35" s="34">
        <f>$J$28/'Fixed data'!$C$7</f>
        <v>-2.3324444444444483E-4</v>
      </c>
      <c r="AO35" s="34">
        <f>$J$28/'Fixed data'!$C$7</f>
        <v>-2.3324444444444483E-4</v>
      </c>
      <c r="AP35" s="34">
        <f>$J$28/'Fixed data'!$C$7</f>
        <v>-2.3324444444444483E-4</v>
      </c>
      <c r="AQ35" s="34">
        <f>$J$28/'Fixed data'!$C$7</f>
        <v>-2.3324444444444483E-4</v>
      </c>
      <c r="AR35" s="34">
        <f>$J$28/'Fixed data'!$C$7</f>
        <v>-2.3324444444444483E-4</v>
      </c>
      <c r="AS35" s="34">
        <f>$J$28/'Fixed data'!$C$7</f>
        <v>-2.3324444444444483E-4</v>
      </c>
      <c r="AT35" s="34">
        <f>$J$28/'Fixed data'!$C$7</f>
        <v>-2.3324444444444483E-4</v>
      </c>
      <c r="AU35" s="34">
        <f>$J$28/'Fixed data'!$C$7</f>
        <v>-2.3324444444444483E-4</v>
      </c>
      <c r="AV35" s="34">
        <f>$J$28/'Fixed data'!$C$7</f>
        <v>-2.3324444444444483E-4</v>
      </c>
      <c r="AW35" s="34">
        <f>$J$28/'Fixed data'!$C$7</f>
        <v>-2.3324444444444483E-4</v>
      </c>
      <c r="AX35" s="34">
        <f>$J$28/'Fixed data'!$C$7</f>
        <v>-2.3324444444444483E-4</v>
      </c>
      <c r="AY35" s="34">
        <f>$J$28/'Fixed data'!$C$7</f>
        <v>-2.3324444444444483E-4</v>
      </c>
      <c r="AZ35" s="34">
        <f>$J$28/'Fixed data'!$C$7</f>
        <v>-2.3324444444444483E-4</v>
      </c>
      <c r="BA35" s="34">
        <f>$J$28/'Fixed data'!$C$7</f>
        <v>-2.3324444444444483E-4</v>
      </c>
      <c r="BB35" s="34">
        <f>$J$28/'Fixed data'!$C$7</f>
        <v>-2.3324444444444483E-4</v>
      </c>
      <c r="BC35" s="34">
        <f>$J$28/'Fixed data'!$C$7</f>
        <v>-2.3324444444444483E-4</v>
      </c>
      <c r="BD35" s="34"/>
    </row>
    <row r="36" spans="1:57" ht="16.5" hidden="1" customHeight="1" outlineLevel="1" x14ac:dyDescent="0.35">
      <c r="A36" s="115"/>
      <c r="B36" s="9" t="s">
        <v>32</v>
      </c>
      <c r="C36" s="11" t="s">
        <v>59</v>
      </c>
      <c r="D36" s="9" t="s">
        <v>40</v>
      </c>
      <c r="F36" s="34"/>
      <c r="G36" s="34"/>
      <c r="H36" s="34"/>
      <c r="I36" s="34"/>
      <c r="J36" s="34"/>
      <c r="K36" s="34"/>
      <c r="L36" s="34">
        <f>$K$28/'Fixed data'!$C$7</f>
        <v>-2.3324444444444483E-4</v>
      </c>
      <c r="M36" s="34">
        <f>$K$28/'Fixed data'!$C$7</f>
        <v>-2.3324444444444483E-4</v>
      </c>
      <c r="N36" s="34">
        <f>$K$28/'Fixed data'!$C$7</f>
        <v>-2.3324444444444483E-4</v>
      </c>
      <c r="O36" s="34">
        <f>$K$28/'Fixed data'!$C$7</f>
        <v>-2.3324444444444483E-4</v>
      </c>
      <c r="P36" s="34">
        <f>$K$28/'Fixed data'!$C$7</f>
        <v>-2.3324444444444483E-4</v>
      </c>
      <c r="Q36" s="34">
        <f>$K$28/'Fixed data'!$C$7</f>
        <v>-2.3324444444444483E-4</v>
      </c>
      <c r="R36" s="34">
        <f>$K$28/'Fixed data'!$C$7</f>
        <v>-2.3324444444444483E-4</v>
      </c>
      <c r="S36" s="34">
        <f>$K$28/'Fixed data'!$C$7</f>
        <v>-2.3324444444444483E-4</v>
      </c>
      <c r="T36" s="34">
        <f>$K$28/'Fixed data'!$C$7</f>
        <v>-2.3324444444444483E-4</v>
      </c>
      <c r="U36" s="34">
        <f>$K$28/'Fixed data'!$C$7</f>
        <v>-2.3324444444444483E-4</v>
      </c>
      <c r="V36" s="34">
        <f>$K$28/'Fixed data'!$C$7</f>
        <v>-2.3324444444444483E-4</v>
      </c>
      <c r="W36" s="34">
        <f>$K$28/'Fixed data'!$C$7</f>
        <v>-2.3324444444444483E-4</v>
      </c>
      <c r="X36" s="34">
        <f>$K$28/'Fixed data'!$C$7</f>
        <v>-2.3324444444444483E-4</v>
      </c>
      <c r="Y36" s="34">
        <f>$K$28/'Fixed data'!$C$7</f>
        <v>-2.3324444444444483E-4</v>
      </c>
      <c r="Z36" s="34">
        <f>$K$28/'Fixed data'!$C$7</f>
        <v>-2.3324444444444483E-4</v>
      </c>
      <c r="AA36" s="34">
        <f>$K$28/'Fixed data'!$C$7</f>
        <v>-2.3324444444444483E-4</v>
      </c>
      <c r="AB36" s="34">
        <f>$K$28/'Fixed data'!$C$7</f>
        <v>-2.3324444444444483E-4</v>
      </c>
      <c r="AC36" s="34">
        <f>$K$28/'Fixed data'!$C$7</f>
        <v>-2.3324444444444483E-4</v>
      </c>
      <c r="AD36" s="34">
        <f>$K$28/'Fixed data'!$C$7</f>
        <v>-2.3324444444444483E-4</v>
      </c>
      <c r="AE36" s="34">
        <f>$K$28/'Fixed data'!$C$7</f>
        <v>-2.3324444444444483E-4</v>
      </c>
      <c r="AF36" s="34">
        <f>$K$28/'Fixed data'!$C$7</f>
        <v>-2.3324444444444483E-4</v>
      </c>
      <c r="AG36" s="34">
        <f>$K$28/'Fixed data'!$C$7</f>
        <v>-2.3324444444444483E-4</v>
      </c>
      <c r="AH36" s="34">
        <f>$K$28/'Fixed data'!$C$7</f>
        <v>-2.3324444444444483E-4</v>
      </c>
      <c r="AI36" s="34">
        <f>$K$28/'Fixed data'!$C$7</f>
        <v>-2.3324444444444483E-4</v>
      </c>
      <c r="AJ36" s="34">
        <f>$K$28/'Fixed data'!$C$7</f>
        <v>-2.3324444444444483E-4</v>
      </c>
      <c r="AK36" s="34">
        <f>$K$28/'Fixed data'!$C$7</f>
        <v>-2.3324444444444483E-4</v>
      </c>
      <c r="AL36" s="34">
        <f>$K$28/'Fixed data'!$C$7</f>
        <v>-2.3324444444444483E-4</v>
      </c>
      <c r="AM36" s="34">
        <f>$K$28/'Fixed data'!$C$7</f>
        <v>-2.3324444444444483E-4</v>
      </c>
      <c r="AN36" s="34">
        <f>$K$28/'Fixed data'!$C$7</f>
        <v>-2.3324444444444483E-4</v>
      </c>
      <c r="AO36" s="34">
        <f>$K$28/'Fixed data'!$C$7</f>
        <v>-2.3324444444444483E-4</v>
      </c>
      <c r="AP36" s="34">
        <f>$K$28/'Fixed data'!$C$7</f>
        <v>-2.3324444444444483E-4</v>
      </c>
      <c r="AQ36" s="34">
        <f>$K$28/'Fixed data'!$C$7</f>
        <v>-2.3324444444444483E-4</v>
      </c>
      <c r="AR36" s="34">
        <f>$K$28/'Fixed data'!$C$7</f>
        <v>-2.3324444444444483E-4</v>
      </c>
      <c r="AS36" s="34">
        <f>$K$28/'Fixed data'!$C$7</f>
        <v>-2.3324444444444483E-4</v>
      </c>
      <c r="AT36" s="34">
        <f>$K$28/'Fixed data'!$C$7</f>
        <v>-2.3324444444444483E-4</v>
      </c>
      <c r="AU36" s="34">
        <f>$K$28/'Fixed data'!$C$7</f>
        <v>-2.3324444444444483E-4</v>
      </c>
      <c r="AV36" s="34">
        <f>$K$28/'Fixed data'!$C$7</f>
        <v>-2.3324444444444483E-4</v>
      </c>
      <c r="AW36" s="34">
        <f>$K$28/'Fixed data'!$C$7</f>
        <v>-2.3324444444444483E-4</v>
      </c>
      <c r="AX36" s="34">
        <f>$K$28/'Fixed data'!$C$7</f>
        <v>-2.3324444444444483E-4</v>
      </c>
      <c r="AY36" s="34">
        <f>$K$28/'Fixed data'!$C$7</f>
        <v>-2.3324444444444483E-4</v>
      </c>
      <c r="AZ36" s="34">
        <f>$K$28/'Fixed data'!$C$7</f>
        <v>-2.3324444444444483E-4</v>
      </c>
      <c r="BA36" s="34">
        <f>$K$28/'Fixed data'!$C$7</f>
        <v>-2.3324444444444483E-4</v>
      </c>
      <c r="BB36" s="34">
        <f>$K$28/'Fixed data'!$C$7</f>
        <v>-2.3324444444444483E-4</v>
      </c>
      <c r="BC36" s="34">
        <f>$K$28/'Fixed data'!$C$7</f>
        <v>-2.3324444444444483E-4</v>
      </c>
      <c r="BD36" s="34">
        <f>$K$28/'Fixed data'!$C$7</f>
        <v>-2.3324444444444483E-4</v>
      </c>
    </row>
    <row r="37" spans="1:57" ht="16.5" hidden="1" customHeight="1" outlineLevel="1" x14ac:dyDescent="0.35">
      <c r="A37" s="115"/>
      <c r="B37" s="9" t="s">
        <v>33</v>
      </c>
      <c r="C37" s="11" t="s">
        <v>60</v>
      </c>
      <c r="D37" s="9" t="s">
        <v>40</v>
      </c>
      <c r="F37" s="34"/>
      <c r="G37" s="34"/>
      <c r="H37" s="34"/>
      <c r="I37" s="34"/>
      <c r="J37" s="34"/>
      <c r="K37" s="34"/>
      <c r="L37" s="34"/>
      <c r="M37" s="34">
        <f>$L$28/'Fixed data'!$C$7</f>
        <v>-2.3324444444444483E-4</v>
      </c>
      <c r="N37" s="34">
        <f>$L$28/'Fixed data'!$C$7</f>
        <v>-2.3324444444444483E-4</v>
      </c>
      <c r="O37" s="34">
        <f>$L$28/'Fixed data'!$C$7</f>
        <v>-2.3324444444444483E-4</v>
      </c>
      <c r="P37" s="34">
        <f>$L$28/'Fixed data'!$C$7</f>
        <v>-2.3324444444444483E-4</v>
      </c>
      <c r="Q37" s="34">
        <f>$L$28/'Fixed data'!$C$7</f>
        <v>-2.3324444444444483E-4</v>
      </c>
      <c r="R37" s="34">
        <f>$L$28/'Fixed data'!$C$7</f>
        <v>-2.3324444444444483E-4</v>
      </c>
      <c r="S37" s="34">
        <f>$L$28/'Fixed data'!$C$7</f>
        <v>-2.3324444444444483E-4</v>
      </c>
      <c r="T37" s="34">
        <f>$L$28/'Fixed data'!$C$7</f>
        <v>-2.3324444444444483E-4</v>
      </c>
      <c r="U37" s="34">
        <f>$L$28/'Fixed data'!$C$7</f>
        <v>-2.3324444444444483E-4</v>
      </c>
      <c r="V37" s="34">
        <f>$L$28/'Fixed data'!$C$7</f>
        <v>-2.3324444444444483E-4</v>
      </c>
      <c r="W37" s="34">
        <f>$L$28/'Fixed data'!$C$7</f>
        <v>-2.3324444444444483E-4</v>
      </c>
      <c r="X37" s="34">
        <f>$L$28/'Fixed data'!$C$7</f>
        <v>-2.3324444444444483E-4</v>
      </c>
      <c r="Y37" s="34">
        <f>$L$28/'Fixed data'!$C$7</f>
        <v>-2.3324444444444483E-4</v>
      </c>
      <c r="Z37" s="34">
        <f>$L$28/'Fixed data'!$C$7</f>
        <v>-2.3324444444444483E-4</v>
      </c>
      <c r="AA37" s="34">
        <f>$L$28/'Fixed data'!$C$7</f>
        <v>-2.3324444444444483E-4</v>
      </c>
      <c r="AB37" s="34">
        <f>$L$28/'Fixed data'!$C$7</f>
        <v>-2.3324444444444483E-4</v>
      </c>
      <c r="AC37" s="34">
        <f>$L$28/'Fixed data'!$C$7</f>
        <v>-2.3324444444444483E-4</v>
      </c>
      <c r="AD37" s="34">
        <f>$L$28/'Fixed data'!$C$7</f>
        <v>-2.3324444444444483E-4</v>
      </c>
      <c r="AE37" s="34">
        <f>$L$28/'Fixed data'!$C$7</f>
        <v>-2.3324444444444483E-4</v>
      </c>
      <c r="AF37" s="34">
        <f>$L$28/'Fixed data'!$C$7</f>
        <v>-2.3324444444444483E-4</v>
      </c>
      <c r="AG37" s="34">
        <f>$L$28/'Fixed data'!$C$7</f>
        <v>-2.3324444444444483E-4</v>
      </c>
      <c r="AH37" s="34">
        <f>$L$28/'Fixed data'!$C$7</f>
        <v>-2.3324444444444483E-4</v>
      </c>
      <c r="AI37" s="34">
        <f>$L$28/'Fixed data'!$C$7</f>
        <v>-2.3324444444444483E-4</v>
      </c>
      <c r="AJ37" s="34">
        <f>$L$28/'Fixed data'!$C$7</f>
        <v>-2.3324444444444483E-4</v>
      </c>
      <c r="AK37" s="34">
        <f>$L$28/'Fixed data'!$C$7</f>
        <v>-2.3324444444444483E-4</v>
      </c>
      <c r="AL37" s="34">
        <f>$L$28/'Fixed data'!$C$7</f>
        <v>-2.3324444444444483E-4</v>
      </c>
      <c r="AM37" s="34">
        <f>$L$28/'Fixed data'!$C$7</f>
        <v>-2.3324444444444483E-4</v>
      </c>
      <c r="AN37" s="34">
        <f>$L$28/'Fixed data'!$C$7</f>
        <v>-2.3324444444444483E-4</v>
      </c>
      <c r="AO37" s="34">
        <f>$L$28/'Fixed data'!$C$7</f>
        <v>-2.3324444444444483E-4</v>
      </c>
      <c r="AP37" s="34">
        <f>$L$28/'Fixed data'!$C$7</f>
        <v>-2.3324444444444483E-4</v>
      </c>
      <c r="AQ37" s="34">
        <f>$L$28/'Fixed data'!$C$7</f>
        <v>-2.3324444444444483E-4</v>
      </c>
      <c r="AR37" s="34">
        <f>$L$28/'Fixed data'!$C$7</f>
        <v>-2.3324444444444483E-4</v>
      </c>
      <c r="AS37" s="34">
        <f>$L$28/'Fixed data'!$C$7</f>
        <v>-2.3324444444444483E-4</v>
      </c>
      <c r="AT37" s="34">
        <f>$L$28/'Fixed data'!$C$7</f>
        <v>-2.3324444444444483E-4</v>
      </c>
      <c r="AU37" s="34">
        <f>$L$28/'Fixed data'!$C$7</f>
        <v>-2.3324444444444483E-4</v>
      </c>
      <c r="AV37" s="34">
        <f>$L$28/'Fixed data'!$C$7</f>
        <v>-2.3324444444444483E-4</v>
      </c>
      <c r="AW37" s="34">
        <f>$L$28/'Fixed data'!$C$7</f>
        <v>-2.3324444444444483E-4</v>
      </c>
      <c r="AX37" s="34">
        <f>$L$28/'Fixed data'!$C$7</f>
        <v>-2.3324444444444483E-4</v>
      </c>
      <c r="AY37" s="34">
        <f>$L$28/'Fixed data'!$C$7</f>
        <v>-2.3324444444444483E-4</v>
      </c>
      <c r="AZ37" s="34">
        <f>$L$28/'Fixed data'!$C$7</f>
        <v>-2.3324444444444483E-4</v>
      </c>
      <c r="BA37" s="34">
        <f>$L$28/'Fixed data'!$C$7</f>
        <v>-2.3324444444444483E-4</v>
      </c>
      <c r="BB37" s="34">
        <f>$L$28/'Fixed data'!$C$7</f>
        <v>-2.3324444444444483E-4</v>
      </c>
      <c r="BC37" s="34">
        <f>$L$28/'Fixed data'!$C$7</f>
        <v>-2.3324444444444483E-4</v>
      </c>
      <c r="BD37" s="34">
        <f>$L$28/'Fixed data'!$C$7</f>
        <v>-2.3324444444444483E-4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-2.3324444444444483E-4</v>
      </c>
      <c r="G60" s="34">
        <f t="shared" si="6"/>
        <v>-4.6648888888888967E-4</v>
      </c>
      <c r="H60" s="34">
        <f t="shared" si="6"/>
        <v>-6.9973333333333448E-4</v>
      </c>
      <c r="I60" s="34">
        <f t="shared" si="6"/>
        <v>-9.3297777777777934E-4</v>
      </c>
      <c r="J60" s="34">
        <f t="shared" si="6"/>
        <v>-1.1662222222222241E-3</v>
      </c>
      <c r="K60" s="34">
        <f t="shared" si="6"/>
        <v>-1.399466666666669E-3</v>
      </c>
      <c r="L60" s="34">
        <f t="shared" si="6"/>
        <v>-1.6327111111111138E-3</v>
      </c>
      <c r="M60" s="34">
        <f t="shared" si="6"/>
        <v>-1.8659555555555587E-3</v>
      </c>
      <c r="N60" s="34">
        <f t="shared" si="6"/>
        <v>-1.8659555555555587E-3</v>
      </c>
      <c r="O60" s="34">
        <f t="shared" si="6"/>
        <v>-1.8659555555555587E-3</v>
      </c>
      <c r="P60" s="34">
        <f t="shared" si="6"/>
        <v>-1.8659555555555587E-3</v>
      </c>
      <c r="Q60" s="34">
        <f t="shared" si="6"/>
        <v>-1.8659555555555587E-3</v>
      </c>
      <c r="R60" s="34">
        <f t="shared" si="6"/>
        <v>-1.8659555555555587E-3</v>
      </c>
      <c r="S60" s="34">
        <f t="shared" si="6"/>
        <v>-1.8659555555555587E-3</v>
      </c>
      <c r="T60" s="34">
        <f t="shared" si="6"/>
        <v>-1.8659555555555587E-3</v>
      </c>
      <c r="U60" s="34">
        <f t="shared" si="6"/>
        <v>-1.8659555555555587E-3</v>
      </c>
      <c r="V60" s="34">
        <f t="shared" si="6"/>
        <v>-1.8659555555555587E-3</v>
      </c>
      <c r="W60" s="34">
        <f t="shared" si="6"/>
        <v>-1.8659555555555587E-3</v>
      </c>
      <c r="X60" s="34">
        <f t="shared" si="6"/>
        <v>-1.8659555555555587E-3</v>
      </c>
      <c r="Y60" s="34">
        <f t="shared" si="6"/>
        <v>-1.8659555555555587E-3</v>
      </c>
      <c r="Z60" s="34">
        <f t="shared" si="6"/>
        <v>-1.8659555555555587E-3</v>
      </c>
      <c r="AA60" s="34">
        <f t="shared" si="6"/>
        <v>-1.8659555555555587E-3</v>
      </c>
      <c r="AB60" s="34">
        <f t="shared" si="6"/>
        <v>-1.8659555555555587E-3</v>
      </c>
      <c r="AC60" s="34">
        <f t="shared" si="6"/>
        <v>-1.8659555555555587E-3</v>
      </c>
      <c r="AD60" s="34">
        <f t="shared" si="6"/>
        <v>-1.8659555555555587E-3</v>
      </c>
      <c r="AE60" s="34">
        <f t="shared" si="6"/>
        <v>-1.8659555555555587E-3</v>
      </c>
      <c r="AF60" s="34">
        <f t="shared" si="6"/>
        <v>-1.8659555555555587E-3</v>
      </c>
      <c r="AG60" s="34">
        <f t="shared" si="6"/>
        <v>-1.8659555555555587E-3</v>
      </c>
      <c r="AH60" s="34">
        <f t="shared" si="6"/>
        <v>-1.8659555555555587E-3</v>
      </c>
      <c r="AI60" s="34">
        <f t="shared" si="6"/>
        <v>-1.8659555555555587E-3</v>
      </c>
      <c r="AJ60" s="34">
        <f t="shared" si="6"/>
        <v>-1.8659555555555587E-3</v>
      </c>
      <c r="AK60" s="34">
        <f t="shared" si="6"/>
        <v>-1.8659555555555587E-3</v>
      </c>
      <c r="AL60" s="34">
        <f t="shared" si="6"/>
        <v>-1.8659555555555587E-3</v>
      </c>
      <c r="AM60" s="34">
        <f t="shared" si="6"/>
        <v>-1.8659555555555587E-3</v>
      </c>
      <c r="AN60" s="34">
        <f t="shared" si="6"/>
        <v>-1.8659555555555587E-3</v>
      </c>
      <c r="AO60" s="34">
        <f t="shared" si="6"/>
        <v>-1.8659555555555587E-3</v>
      </c>
      <c r="AP60" s="34">
        <f t="shared" si="6"/>
        <v>-1.8659555555555587E-3</v>
      </c>
      <c r="AQ60" s="34">
        <f t="shared" si="6"/>
        <v>-1.8659555555555587E-3</v>
      </c>
      <c r="AR60" s="34">
        <f t="shared" si="6"/>
        <v>-1.8659555555555587E-3</v>
      </c>
      <c r="AS60" s="34">
        <f t="shared" si="6"/>
        <v>-1.8659555555555587E-3</v>
      </c>
      <c r="AT60" s="34">
        <f t="shared" si="6"/>
        <v>-1.8659555555555587E-3</v>
      </c>
      <c r="AU60" s="34">
        <f t="shared" si="6"/>
        <v>-1.8659555555555587E-3</v>
      </c>
      <c r="AV60" s="34">
        <f t="shared" si="6"/>
        <v>-1.8659555555555587E-3</v>
      </c>
      <c r="AW60" s="34">
        <f t="shared" si="6"/>
        <v>-1.8659555555555587E-3</v>
      </c>
      <c r="AX60" s="34">
        <f t="shared" si="6"/>
        <v>-1.8659555555555587E-3</v>
      </c>
      <c r="AY60" s="34">
        <f t="shared" si="6"/>
        <v>-1.6327111111111138E-3</v>
      </c>
      <c r="AZ60" s="34">
        <f t="shared" si="6"/>
        <v>-1.399466666666669E-3</v>
      </c>
      <c r="BA60" s="34">
        <f t="shared" si="6"/>
        <v>-1.1662222222222241E-3</v>
      </c>
      <c r="BB60" s="34">
        <f t="shared" si="6"/>
        <v>-9.3297777777777934E-4</v>
      </c>
      <c r="BC60" s="34">
        <f t="shared" si="6"/>
        <v>-6.9973333333333448E-4</v>
      </c>
      <c r="BD60" s="34">
        <f t="shared" si="6"/>
        <v>-4.6648888888888967E-4</v>
      </c>
    </row>
    <row r="61" spans="1:56" ht="17.25" hidden="1" customHeight="1" outlineLevel="1" x14ac:dyDescent="0.35">
      <c r="A61" s="115"/>
      <c r="B61" s="9" t="s">
        <v>35</v>
      </c>
      <c r="C61" s="9" t="s">
        <v>62</v>
      </c>
      <c r="D61" s="9" t="s">
        <v>40</v>
      </c>
      <c r="E61" s="34">
        <v>0</v>
      </c>
      <c r="F61" s="34">
        <f>E62</f>
        <v>-1.0496000000000017E-2</v>
      </c>
      <c r="G61" s="34">
        <f t="shared" ref="G61:BD61" si="7">F62</f>
        <v>-2.0758755555555591E-2</v>
      </c>
      <c r="H61" s="34">
        <f t="shared" si="7"/>
        <v>-3.078826666666672E-2</v>
      </c>
      <c r="I61" s="34">
        <f t="shared" si="7"/>
        <v>-4.0584533333333402E-2</v>
      </c>
      <c r="J61" s="34">
        <f t="shared" si="7"/>
        <v>-5.014755555555564E-2</v>
      </c>
      <c r="K61" s="34">
        <f t="shared" si="7"/>
        <v>-5.9477333333333431E-2</v>
      </c>
      <c r="L61" s="34">
        <f t="shared" si="7"/>
        <v>-6.8573866666666775E-2</v>
      </c>
      <c r="M61" s="34">
        <f t="shared" si="7"/>
        <v>-7.7437155555555678E-2</v>
      </c>
      <c r="N61" s="34">
        <f t="shared" si="7"/>
        <v>-7.5571200000000116E-2</v>
      </c>
      <c r="O61" s="34">
        <f t="shared" si="7"/>
        <v>-7.3705244444444554E-2</v>
      </c>
      <c r="P61" s="34">
        <f t="shared" si="7"/>
        <v>-7.1839288888888991E-2</v>
      </c>
      <c r="Q61" s="34">
        <f t="shared" si="7"/>
        <v>-6.9973333333333429E-2</v>
      </c>
      <c r="R61" s="34">
        <f t="shared" si="7"/>
        <v>-6.8107377777777867E-2</v>
      </c>
      <c r="S61" s="34">
        <f t="shared" si="7"/>
        <v>-6.6241422222222304E-2</v>
      </c>
      <c r="T61" s="34">
        <f t="shared" si="7"/>
        <v>-6.4375466666666742E-2</v>
      </c>
      <c r="U61" s="34">
        <f t="shared" si="7"/>
        <v>-6.250951111111118E-2</v>
      </c>
      <c r="V61" s="34">
        <f t="shared" si="7"/>
        <v>-6.0643555555555624E-2</v>
      </c>
      <c r="W61" s="34">
        <f t="shared" si="7"/>
        <v>-5.8777600000000069E-2</v>
      </c>
      <c r="X61" s="34">
        <f t="shared" si="7"/>
        <v>-5.6911644444444513E-2</v>
      </c>
      <c r="Y61" s="34">
        <f t="shared" si="7"/>
        <v>-5.5045688888888958E-2</v>
      </c>
      <c r="Z61" s="34">
        <f t="shared" si="7"/>
        <v>-5.3179733333333402E-2</v>
      </c>
      <c r="AA61" s="34">
        <f t="shared" si="7"/>
        <v>-5.1313777777777847E-2</v>
      </c>
      <c r="AB61" s="34">
        <f t="shared" si="7"/>
        <v>-4.9447822222222292E-2</v>
      </c>
      <c r="AC61" s="34">
        <f t="shared" si="7"/>
        <v>-4.7581866666666736E-2</v>
      </c>
      <c r="AD61" s="34">
        <f t="shared" si="7"/>
        <v>-4.5715911111111181E-2</v>
      </c>
      <c r="AE61" s="34">
        <f t="shared" si="7"/>
        <v>-4.3849955555555625E-2</v>
      </c>
      <c r="AF61" s="34">
        <f t="shared" si="7"/>
        <v>-4.198400000000007E-2</v>
      </c>
      <c r="AG61" s="34">
        <f t="shared" si="7"/>
        <v>-4.0118044444444514E-2</v>
      </c>
      <c r="AH61" s="34">
        <f t="shared" si="7"/>
        <v>-3.8252088888888959E-2</v>
      </c>
      <c r="AI61" s="34">
        <f t="shared" si="7"/>
        <v>-3.6386133333333404E-2</v>
      </c>
      <c r="AJ61" s="34">
        <f t="shared" si="7"/>
        <v>-3.4520177777777848E-2</v>
      </c>
      <c r="AK61" s="34">
        <f t="shared" si="7"/>
        <v>-3.2654222222222293E-2</v>
      </c>
      <c r="AL61" s="34">
        <f t="shared" si="7"/>
        <v>-3.0788266666666734E-2</v>
      </c>
      <c r="AM61" s="34">
        <f t="shared" si="7"/>
        <v>-2.8922311111111175E-2</v>
      </c>
      <c r="AN61" s="34">
        <f t="shared" si="7"/>
        <v>-2.7056355555555616E-2</v>
      </c>
      <c r="AO61" s="34">
        <f t="shared" si="7"/>
        <v>-2.5190400000000057E-2</v>
      </c>
      <c r="AP61" s="34">
        <f t="shared" si="7"/>
        <v>-2.3324444444444498E-2</v>
      </c>
      <c r="AQ61" s="34">
        <f t="shared" si="7"/>
        <v>-2.1458488888888939E-2</v>
      </c>
      <c r="AR61" s="34">
        <f t="shared" si="7"/>
        <v>-1.9592533333333381E-2</v>
      </c>
      <c r="AS61" s="34">
        <f t="shared" si="7"/>
        <v>-1.7726577777777822E-2</v>
      </c>
      <c r="AT61" s="34">
        <f t="shared" si="7"/>
        <v>-1.5860622222222263E-2</v>
      </c>
      <c r="AU61" s="34">
        <f t="shared" si="7"/>
        <v>-1.3994666666666704E-2</v>
      </c>
      <c r="AV61" s="34">
        <f t="shared" si="7"/>
        <v>-1.2128711111111145E-2</v>
      </c>
      <c r="AW61" s="34">
        <f t="shared" si="7"/>
        <v>-1.0262755555555586E-2</v>
      </c>
      <c r="AX61" s="34">
        <f t="shared" si="7"/>
        <v>-8.3968000000000272E-3</v>
      </c>
      <c r="AY61" s="34">
        <f t="shared" si="7"/>
        <v>-6.5308444444444683E-3</v>
      </c>
      <c r="AZ61" s="34">
        <f t="shared" si="7"/>
        <v>-4.8981333333333547E-3</v>
      </c>
      <c r="BA61" s="34">
        <f t="shared" si="7"/>
        <v>-3.4986666666666855E-3</v>
      </c>
      <c r="BB61" s="34">
        <f t="shared" si="7"/>
        <v>-2.3324444444444616E-3</v>
      </c>
      <c r="BC61" s="34">
        <f t="shared" si="7"/>
        <v>-1.3994666666666822E-3</v>
      </c>
      <c r="BD61" s="34">
        <f t="shared" si="7"/>
        <v>-6.997333333333477E-4</v>
      </c>
    </row>
    <row r="62" spans="1:56" ht="16.5" hidden="1" customHeight="1" outlineLevel="1" x14ac:dyDescent="0.3">
      <c r="A62" s="115"/>
      <c r="B62" s="9" t="s">
        <v>34</v>
      </c>
      <c r="C62" s="9" t="s">
        <v>68</v>
      </c>
      <c r="D62" s="9" t="s">
        <v>40</v>
      </c>
      <c r="E62" s="34">
        <f t="shared" ref="E62:BD62" si="8">E28-E60+E61</f>
        <v>-1.0496000000000017E-2</v>
      </c>
      <c r="F62" s="34">
        <f t="shared" si="8"/>
        <v>-2.0758755555555591E-2</v>
      </c>
      <c r="G62" s="34">
        <f t="shared" si="8"/>
        <v>-3.078826666666672E-2</v>
      </c>
      <c r="H62" s="34">
        <f t="shared" si="8"/>
        <v>-4.0584533333333402E-2</v>
      </c>
      <c r="I62" s="34">
        <f t="shared" si="8"/>
        <v>-5.014755555555564E-2</v>
      </c>
      <c r="J62" s="34">
        <f t="shared" si="8"/>
        <v>-5.9477333333333431E-2</v>
      </c>
      <c r="K62" s="34">
        <f t="shared" si="8"/>
        <v>-6.8573866666666775E-2</v>
      </c>
      <c r="L62" s="34">
        <f t="shared" si="8"/>
        <v>-7.7437155555555678E-2</v>
      </c>
      <c r="M62" s="34">
        <f t="shared" si="8"/>
        <v>-7.5571200000000116E-2</v>
      </c>
      <c r="N62" s="34">
        <f t="shared" si="8"/>
        <v>-7.3705244444444554E-2</v>
      </c>
      <c r="O62" s="34">
        <f t="shared" si="8"/>
        <v>-7.1839288888888991E-2</v>
      </c>
      <c r="P62" s="34">
        <f t="shared" si="8"/>
        <v>-6.9973333333333429E-2</v>
      </c>
      <c r="Q62" s="34">
        <f t="shared" si="8"/>
        <v>-6.8107377777777867E-2</v>
      </c>
      <c r="R62" s="34">
        <f t="shared" si="8"/>
        <v>-6.6241422222222304E-2</v>
      </c>
      <c r="S62" s="34">
        <f t="shared" si="8"/>
        <v>-6.4375466666666742E-2</v>
      </c>
      <c r="T62" s="34">
        <f t="shared" si="8"/>
        <v>-6.250951111111118E-2</v>
      </c>
      <c r="U62" s="34">
        <f t="shared" si="8"/>
        <v>-6.0643555555555624E-2</v>
      </c>
      <c r="V62" s="34">
        <f t="shared" si="8"/>
        <v>-5.8777600000000069E-2</v>
      </c>
      <c r="W62" s="34">
        <f t="shared" si="8"/>
        <v>-5.6911644444444513E-2</v>
      </c>
      <c r="X62" s="34">
        <f t="shared" si="8"/>
        <v>-5.5045688888888958E-2</v>
      </c>
      <c r="Y62" s="34">
        <f t="shared" si="8"/>
        <v>-5.3179733333333402E-2</v>
      </c>
      <c r="Z62" s="34">
        <f t="shared" si="8"/>
        <v>-5.1313777777777847E-2</v>
      </c>
      <c r="AA62" s="34">
        <f t="shared" si="8"/>
        <v>-4.9447822222222292E-2</v>
      </c>
      <c r="AB62" s="34">
        <f t="shared" si="8"/>
        <v>-4.7581866666666736E-2</v>
      </c>
      <c r="AC62" s="34">
        <f t="shared" si="8"/>
        <v>-4.5715911111111181E-2</v>
      </c>
      <c r="AD62" s="34">
        <f t="shared" si="8"/>
        <v>-4.3849955555555625E-2</v>
      </c>
      <c r="AE62" s="34">
        <f t="shared" si="8"/>
        <v>-4.198400000000007E-2</v>
      </c>
      <c r="AF62" s="34">
        <f t="shared" si="8"/>
        <v>-4.0118044444444514E-2</v>
      </c>
      <c r="AG62" s="34">
        <f t="shared" si="8"/>
        <v>-3.8252088888888959E-2</v>
      </c>
      <c r="AH62" s="34">
        <f t="shared" si="8"/>
        <v>-3.6386133333333404E-2</v>
      </c>
      <c r="AI62" s="34">
        <f t="shared" si="8"/>
        <v>-3.4520177777777848E-2</v>
      </c>
      <c r="AJ62" s="34">
        <f t="shared" si="8"/>
        <v>-3.2654222222222293E-2</v>
      </c>
      <c r="AK62" s="34">
        <f t="shared" si="8"/>
        <v>-3.0788266666666734E-2</v>
      </c>
      <c r="AL62" s="34">
        <f t="shared" si="8"/>
        <v>-2.8922311111111175E-2</v>
      </c>
      <c r="AM62" s="34">
        <f t="shared" si="8"/>
        <v>-2.7056355555555616E-2</v>
      </c>
      <c r="AN62" s="34">
        <f t="shared" si="8"/>
        <v>-2.5190400000000057E-2</v>
      </c>
      <c r="AO62" s="34">
        <f t="shared" si="8"/>
        <v>-2.3324444444444498E-2</v>
      </c>
      <c r="AP62" s="34">
        <f t="shared" si="8"/>
        <v>-2.1458488888888939E-2</v>
      </c>
      <c r="AQ62" s="34">
        <f t="shared" si="8"/>
        <v>-1.9592533333333381E-2</v>
      </c>
      <c r="AR62" s="34">
        <f t="shared" si="8"/>
        <v>-1.7726577777777822E-2</v>
      </c>
      <c r="AS62" s="34">
        <f t="shared" si="8"/>
        <v>-1.5860622222222263E-2</v>
      </c>
      <c r="AT62" s="34">
        <f t="shared" si="8"/>
        <v>-1.3994666666666704E-2</v>
      </c>
      <c r="AU62" s="34">
        <f t="shared" si="8"/>
        <v>-1.2128711111111145E-2</v>
      </c>
      <c r="AV62" s="34">
        <f t="shared" si="8"/>
        <v>-1.0262755555555586E-2</v>
      </c>
      <c r="AW62" s="34">
        <f t="shared" si="8"/>
        <v>-8.3968000000000272E-3</v>
      </c>
      <c r="AX62" s="34">
        <f t="shared" si="8"/>
        <v>-6.5308444444444683E-3</v>
      </c>
      <c r="AY62" s="34">
        <f t="shared" si="8"/>
        <v>-4.8981333333333547E-3</v>
      </c>
      <c r="AZ62" s="34">
        <f t="shared" si="8"/>
        <v>-3.4986666666666855E-3</v>
      </c>
      <c r="BA62" s="34">
        <f t="shared" si="8"/>
        <v>-2.3324444444444616E-3</v>
      </c>
      <c r="BB62" s="34">
        <f t="shared" si="8"/>
        <v>-1.3994666666666822E-3</v>
      </c>
      <c r="BC62" s="34">
        <f t="shared" si="8"/>
        <v>-6.997333333333477E-4</v>
      </c>
      <c r="BD62" s="34">
        <f t="shared" si="8"/>
        <v>-2.3324444444445803E-4</v>
      </c>
    </row>
    <row r="63" spans="1:56" ht="16.5" collapsed="1" x14ac:dyDescent="0.3">
      <c r="A63" s="115"/>
      <c r="B63" s="9" t="s">
        <v>8</v>
      </c>
      <c r="C63" s="11" t="s">
        <v>67</v>
      </c>
      <c r="D63" s="9" t="s">
        <v>40</v>
      </c>
      <c r="E63" s="34">
        <f>AVERAGE(E61:E62)*'Fixed data'!$C$3</f>
        <v>-2.5347840000000042E-4</v>
      </c>
      <c r="F63" s="34">
        <f>AVERAGE(F61:F62)*'Fixed data'!$C$3</f>
        <v>-7.5480234666666808E-4</v>
      </c>
      <c r="G63" s="34">
        <f>AVERAGE(G61:G62)*'Fixed data'!$C$3</f>
        <v>-1.2448605866666688E-3</v>
      </c>
      <c r="H63" s="34">
        <f>AVERAGE(H61:H62)*'Fixed data'!$C$3</f>
        <v>-1.7236531200000031E-3</v>
      </c>
      <c r="I63" s="34">
        <f>AVERAGE(I61:I62)*'Fixed data'!$C$3</f>
        <v>-2.1911799466666701E-3</v>
      </c>
      <c r="J63" s="34">
        <f>AVERAGE(J61:J62)*'Fixed data'!$C$3</f>
        <v>-2.6474410666666713E-3</v>
      </c>
      <c r="K63" s="34">
        <f>AVERAGE(K61:K62)*'Fixed data'!$C$3</f>
        <v>-3.0924364800000051E-3</v>
      </c>
      <c r="L63" s="34">
        <f>AVERAGE(L61:L62)*'Fixed data'!$C$3</f>
        <v>-3.5261661866666724E-3</v>
      </c>
      <c r="M63" s="34">
        <f>AVERAGE(M61:M62)*'Fixed data'!$C$3</f>
        <v>-3.695151786666673E-3</v>
      </c>
      <c r="N63" s="34">
        <f>AVERAGE(N61:N62)*'Fixed data'!$C$3</f>
        <v>-3.6050261333333386E-3</v>
      </c>
      <c r="O63" s="34">
        <f>AVERAGE(O61:O62)*'Fixed data'!$C$3</f>
        <v>-3.5149004800000055E-3</v>
      </c>
      <c r="P63" s="34">
        <f>AVERAGE(P61:P62)*'Fixed data'!$C$3</f>
        <v>-3.4247748266666711E-3</v>
      </c>
      <c r="Q63" s="34">
        <f>AVERAGE(Q61:Q62)*'Fixed data'!$C$3</f>
        <v>-3.3346491733333384E-3</v>
      </c>
      <c r="R63" s="34">
        <f>AVERAGE(R61:R62)*'Fixed data'!$C$3</f>
        <v>-3.244523520000004E-3</v>
      </c>
      <c r="S63" s="34">
        <f>AVERAGE(S61:S62)*'Fixed data'!$C$3</f>
        <v>-3.1543978666666709E-3</v>
      </c>
      <c r="T63" s="34">
        <f>AVERAGE(T61:T62)*'Fixed data'!$C$3</f>
        <v>-3.0642722133333365E-3</v>
      </c>
      <c r="U63" s="34">
        <f>AVERAGE(U61:U62)*'Fixed data'!$C$3</f>
        <v>-2.9741465600000038E-3</v>
      </c>
      <c r="V63" s="34">
        <f>AVERAGE(V61:V62)*'Fixed data'!$C$3</f>
        <v>-2.8840209066666699E-3</v>
      </c>
      <c r="W63" s="34">
        <f>AVERAGE(W61:W62)*'Fixed data'!$C$3</f>
        <v>-2.7938952533333372E-3</v>
      </c>
      <c r="X63" s="34">
        <f>AVERAGE(X61:X62)*'Fixed data'!$C$3</f>
        <v>-2.7037696000000032E-3</v>
      </c>
      <c r="Y63" s="34">
        <f>AVERAGE(Y61:Y62)*'Fixed data'!$C$3</f>
        <v>-2.6136439466666701E-3</v>
      </c>
      <c r="Z63" s="34">
        <f>AVERAGE(Z61:Z62)*'Fixed data'!$C$3</f>
        <v>-2.5235182933333366E-3</v>
      </c>
      <c r="AA63" s="34">
        <f>AVERAGE(AA61:AA62)*'Fixed data'!$C$3</f>
        <v>-2.4333926400000034E-3</v>
      </c>
      <c r="AB63" s="34">
        <f>AVERAGE(AB61:AB62)*'Fixed data'!$C$3</f>
        <v>-2.3432669866666699E-3</v>
      </c>
      <c r="AC63" s="34">
        <f>AVERAGE(AC61:AC62)*'Fixed data'!$C$3</f>
        <v>-2.2531413333333368E-3</v>
      </c>
      <c r="AD63" s="34">
        <f>AVERAGE(AD61:AD62)*'Fixed data'!$C$3</f>
        <v>-2.1630156800000033E-3</v>
      </c>
      <c r="AE63" s="34">
        <f>AVERAGE(AE61:AE62)*'Fixed data'!$C$3</f>
        <v>-2.0728900266666701E-3</v>
      </c>
      <c r="AF63" s="34">
        <f>AVERAGE(AF61:AF62)*'Fixed data'!$C$3</f>
        <v>-1.9827643733333366E-3</v>
      </c>
      <c r="AG63" s="34">
        <f>AVERAGE(AG61:AG62)*'Fixed data'!$C$3</f>
        <v>-1.8926387200000037E-3</v>
      </c>
      <c r="AH63" s="34">
        <f>AVERAGE(AH61:AH62)*'Fixed data'!$C$3</f>
        <v>-1.80251306666667E-3</v>
      </c>
      <c r="AI63" s="34">
        <f>AVERAGE(AI61:AI62)*'Fixed data'!$C$3</f>
        <v>-1.7123874133333371E-3</v>
      </c>
      <c r="AJ63" s="34">
        <f>AVERAGE(AJ61:AJ62)*'Fixed data'!$C$3</f>
        <v>-1.6222617600000033E-3</v>
      </c>
      <c r="AK63" s="34">
        <f>AVERAGE(AK61:AK62)*'Fixed data'!$C$3</f>
        <v>-1.53213610666667E-3</v>
      </c>
      <c r="AL63" s="34">
        <f>AVERAGE(AL61:AL62)*'Fixed data'!$C$3</f>
        <v>-1.4420104533333367E-3</v>
      </c>
      <c r="AM63" s="34">
        <f>AVERAGE(AM61:AM62)*'Fixed data'!$C$3</f>
        <v>-1.3518848000000029E-3</v>
      </c>
      <c r="AN63" s="34">
        <f>AVERAGE(AN61:AN62)*'Fixed data'!$C$3</f>
        <v>-1.2617591466666696E-3</v>
      </c>
      <c r="AO63" s="34">
        <f>AVERAGE(AO61:AO62)*'Fixed data'!$C$3</f>
        <v>-1.171633493333336E-3</v>
      </c>
      <c r="AP63" s="34">
        <f>AVERAGE(AP61:AP62)*'Fixed data'!$C$3</f>
        <v>-1.0815078400000027E-3</v>
      </c>
      <c r="AQ63" s="34">
        <f>AVERAGE(AQ61:AQ62)*'Fixed data'!$C$3</f>
        <v>-9.9138218666666895E-4</v>
      </c>
      <c r="AR63" s="34">
        <f>AVERAGE(AR61:AR62)*'Fixed data'!$C$3</f>
        <v>-9.0125653333333563E-4</v>
      </c>
      <c r="AS63" s="34">
        <f>AVERAGE(AS61:AS62)*'Fixed data'!$C$3</f>
        <v>-8.1113088000000198E-4</v>
      </c>
      <c r="AT63" s="34">
        <f>AVERAGE(AT61:AT62)*'Fixed data'!$C$3</f>
        <v>-7.2100522666666855E-4</v>
      </c>
      <c r="AU63" s="34">
        <f>AVERAGE(AU61:AU62)*'Fixed data'!$C$3</f>
        <v>-6.3087957333333511E-4</v>
      </c>
      <c r="AV63" s="34">
        <f>AVERAGE(AV61:AV62)*'Fixed data'!$C$3</f>
        <v>-5.4075392000000157E-4</v>
      </c>
      <c r="AW63" s="34">
        <f>AVERAGE(AW61:AW62)*'Fixed data'!$C$3</f>
        <v>-4.5062826666666809E-4</v>
      </c>
      <c r="AX63" s="34">
        <f>AVERAGE(AX61:AX62)*'Fixed data'!$C$3</f>
        <v>-3.605026133333346E-4</v>
      </c>
      <c r="AY63" s="34">
        <f>AVERAGE(AY61:AY62)*'Fixed data'!$C$3</f>
        <v>-2.7600981333333446E-4</v>
      </c>
      <c r="AZ63" s="34">
        <f>AVERAGE(AZ61:AZ62)*'Fixed data'!$C$3</f>
        <v>-2.0278272000000101E-4</v>
      </c>
      <c r="BA63" s="34">
        <f>AVERAGE(BA61:BA62)*'Fixed data'!$C$3</f>
        <v>-1.408213333333342E-4</v>
      </c>
      <c r="BB63" s="34">
        <f>AVERAGE(BB61:BB62)*'Fixed data'!$C$3</f>
        <v>-9.0125653333334124E-5</v>
      </c>
      <c r="BC63" s="34">
        <f>AVERAGE(BC61:BC62)*'Fixed data'!$C$3</f>
        <v>-5.069568000000072E-5</v>
      </c>
      <c r="BD63" s="34">
        <f>AVERAGE(BD61:BD62)*'Fixed data'!$C$3</f>
        <v>-2.2531413333334009E-5</v>
      </c>
    </row>
    <row r="64" spans="1:56" ht="15.75" thickBot="1" x14ac:dyDescent="0.35">
      <c r="A64" s="114"/>
      <c r="B64" s="12" t="s">
        <v>94</v>
      </c>
      <c r="C64" s="12" t="s">
        <v>45</v>
      </c>
      <c r="D64" s="12" t="s">
        <v>40</v>
      </c>
      <c r="E64" s="53">
        <f t="shared" ref="E64:BD64" si="9">E29+E60+E63</f>
        <v>-2.8774784000000033E-3</v>
      </c>
      <c r="F64" s="53">
        <f t="shared" si="9"/>
        <v>-3.6120467911111161E-3</v>
      </c>
      <c r="G64" s="53">
        <f t="shared" si="9"/>
        <v>-4.3353494755555616E-3</v>
      </c>
      <c r="H64" s="53">
        <f t="shared" si="9"/>
        <v>-5.0473864533333405E-3</v>
      </c>
      <c r="I64" s="53">
        <f t="shared" si="9"/>
        <v>-5.7481577244444526E-3</v>
      </c>
      <c r="J64" s="53">
        <f t="shared" si="9"/>
        <v>-6.4376632888888986E-3</v>
      </c>
      <c r="K64" s="53">
        <f t="shared" si="9"/>
        <v>-7.1159031466666769E-3</v>
      </c>
      <c r="L64" s="53">
        <f t="shared" si="9"/>
        <v>-7.7828772977777891E-3</v>
      </c>
      <c r="M64" s="53">
        <f t="shared" si="9"/>
        <v>-5.5611073422222315E-3</v>
      </c>
      <c r="N64" s="53">
        <f t="shared" si="9"/>
        <v>-5.4709816888888971E-3</v>
      </c>
      <c r="O64" s="53">
        <f t="shared" si="9"/>
        <v>-5.3808560355555644E-3</v>
      </c>
      <c r="P64" s="53">
        <f t="shared" si="9"/>
        <v>-5.29073038222223E-3</v>
      </c>
      <c r="Q64" s="53">
        <f t="shared" si="9"/>
        <v>-5.2006047288888973E-3</v>
      </c>
      <c r="R64" s="53">
        <f t="shared" si="9"/>
        <v>-5.1104790755555629E-3</v>
      </c>
      <c r="S64" s="53">
        <f t="shared" si="9"/>
        <v>-5.0203534222222294E-3</v>
      </c>
      <c r="T64" s="53">
        <f t="shared" si="9"/>
        <v>-4.930227768888895E-3</v>
      </c>
      <c r="U64" s="53">
        <f t="shared" si="9"/>
        <v>-4.8401021155555623E-3</v>
      </c>
      <c r="V64" s="53">
        <f t="shared" si="9"/>
        <v>-4.7499764622222287E-3</v>
      </c>
      <c r="W64" s="53">
        <f t="shared" si="9"/>
        <v>-4.6598508088888961E-3</v>
      </c>
      <c r="X64" s="53">
        <f t="shared" si="9"/>
        <v>-4.5697251555555617E-3</v>
      </c>
      <c r="Y64" s="53">
        <f t="shared" si="9"/>
        <v>-4.479599502222229E-3</v>
      </c>
      <c r="Z64" s="53">
        <f t="shared" si="9"/>
        <v>-4.3894738488888954E-3</v>
      </c>
      <c r="AA64" s="53">
        <f t="shared" si="9"/>
        <v>-4.2993481955555619E-3</v>
      </c>
      <c r="AB64" s="53">
        <f t="shared" si="9"/>
        <v>-4.2092225422222284E-3</v>
      </c>
      <c r="AC64" s="53">
        <f t="shared" si="9"/>
        <v>-4.1190968888888957E-3</v>
      </c>
      <c r="AD64" s="53">
        <f t="shared" si="9"/>
        <v>-4.0289712355555621E-3</v>
      </c>
      <c r="AE64" s="53">
        <f t="shared" si="9"/>
        <v>-3.9388455822222286E-3</v>
      </c>
      <c r="AF64" s="53">
        <f t="shared" si="9"/>
        <v>-3.8487199288888951E-3</v>
      </c>
      <c r="AG64" s="53">
        <f t="shared" si="9"/>
        <v>-3.7585942755555624E-3</v>
      </c>
      <c r="AH64" s="53">
        <f t="shared" si="9"/>
        <v>-3.6684686222222289E-3</v>
      </c>
      <c r="AI64" s="53">
        <f t="shared" si="9"/>
        <v>-3.5783429688888957E-3</v>
      </c>
      <c r="AJ64" s="53">
        <f t="shared" si="9"/>
        <v>-3.4882173155555618E-3</v>
      </c>
      <c r="AK64" s="53">
        <f t="shared" si="9"/>
        <v>-3.3980916622222287E-3</v>
      </c>
      <c r="AL64" s="53">
        <f t="shared" si="9"/>
        <v>-3.3079660088888956E-3</v>
      </c>
      <c r="AM64" s="53">
        <f t="shared" si="9"/>
        <v>-3.2178403555555616E-3</v>
      </c>
      <c r="AN64" s="53">
        <f t="shared" si="9"/>
        <v>-3.1277147022222285E-3</v>
      </c>
      <c r="AO64" s="53">
        <f t="shared" si="9"/>
        <v>-3.0375890488888949E-3</v>
      </c>
      <c r="AP64" s="53">
        <f t="shared" si="9"/>
        <v>-2.9474633955555614E-3</v>
      </c>
      <c r="AQ64" s="53">
        <f t="shared" si="9"/>
        <v>-2.8573377422222278E-3</v>
      </c>
      <c r="AR64" s="53">
        <f t="shared" si="9"/>
        <v>-2.7672120888888943E-3</v>
      </c>
      <c r="AS64" s="53">
        <f t="shared" si="9"/>
        <v>-2.6770864355555608E-3</v>
      </c>
      <c r="AT64" s="53">
        <f t="shared" si="9"/>
        <v>-2.5869607822222272E-3</v>
      </c>
      <c r="AU64" s="53">
        <f t="shared" si="9"/>
        <v>-2.4968351288888937E-3</v>
      </c>
      <c r="AV64" s="53">
        <f t="shared" si="9"/>
        <v>-2.4067094755555601E-3</v>
      </c>
      <c r="AW64" s="53">
        <f t="shared" si="9"/>
        <v>-2.3165838222222266E-3</v>
      </c>
      <c r="AX64" s="53">
        <f t="shared" si="9"/>
        <v>-2.2264581688888931E-3</v>
      </c>
      <c r="AY64" s="53">
        <f t="shared" si="9"/>
        <v>-1.9087209244444483E-3</v>
      </c>
      <c r="AZ64" s="53">
        <f t="shared" si="9"/>
        <v>-1.6022493866666701E-3</v>
      </c>
      <c r="BA64" s="53">
        <f t="shared" si="9"/>
        <v>-1.3070435555555583E-3</v>
      </c>
      <c r="BB64" s="53">
        <f t="shared" si="9"/>
        <v>-1.0231034311111134E-3</v>
      </c>
      <c r="BC64" s="53">
        <f t="shared" si="9"/>
        <v>-7.5042901333333524E-4</v>
      </c>
      <c r="BD64" s="53">
        <f t="shared" si="9"/>
        <v>-4.8902030222222365E-4</v>
      </c>
    </row>
    <row r="65" spans="1:56" ht="12.75" customHeight="1" x14ac:dyDescent="0.3">
      <c r="A65" s="175" t="s">
        <v>229</v>
      </c>
      <c r="B65" s="9" t="s">
        <v>36</v>
      </c>
      <c r="D65" s="4" t="s">
        <v>40</v>
      </c>
      <c r="E65" s="34">
        <f>'Fixed data'!$G$6*E86/1000000</f>
        <v>0</v>
      </c>
      <c r="F65" s="34">
        <f>'Fixed data'!$G$6*F86/1000000</f>
        <v>3.7371322284507401E-4</v>
      </c>
      <c r="G65" s="34">
        <f>'Fixed data'!$G$6*G86/1000000</f>
        <v>3.7371322284507401E-4</v>
      </c>
      <c r="H65" s="34">
        <f>'Fixed data'!$G$6*H86/1000000</f>
        <v>3.7371322284507401E-4</v>
      </c>
      <c r="I65" s="34">
        <f>'Fixed data'!$G$6*I86/1000000</f>
        <v>3.7371322284507401E-4</v>
      </c>
      <c r="J65" s="34">
        <f>'Fixed data'!$G$6*J86/1000000</f>
        <v>3.7371322284507401E-4</v>
      </c>
      <c r="K65" s="34">
        <f>'Fixed data'!$G$6*K86/1000000</f>
        <v>3.7371322284507401E-4</v>
      </c>
      <c r="L65" s="34">
        <f>'Fixed data'!$G$6*L86/1000000</f>
        <v>3.7371322284507401E-4</v>
      </c>
      <c r="M65" s="34">
        <f>'Fixed data'!$G$6*M86/1000000</f>
        <v>3.7371322284507401E-4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2.8910959042556656E-5</v>
      </c>
      <c r="G66" s="34">
        <f>G87*'Fixed data'!J$5/1000000</f>
        <v>2.9830804053564459E-5</v>
      </c>
      <c r="H66" s="34">
        <f>H87*'Fixed data'!K$5/1000000</f>
        <v>3.075677650626211E-5</v>
      </c>
      <c r="I66" s="34">
        <f>I87*'Fixed data'!L$5/1000000</f>
        <v>3.1715092118750403E-5</v>
      </c>
      <c r="J66" s="34">
        <f>J87*'Fixed data'!M$5/1000000</f>
        <v>5.4760530014732628E-5</v>
      </c>
      <c r="K66" s="34">
        <f>K87*'Fixed data'!N$5/1000000</f>
        <v>7.6183943671946939E-5</v>
      </c>
      <c r="L66" s="34">
        <f>L87*'Fixed data'!O$5/1000000</f>
        <v>9.5985333090393345E-5</v>
      </c>
      <c r="M66" s="34">
        <f>M87*'Fixed data'!P$5/1000000</f>
        <v>1.1416469827007185E-4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4.0262418188763069E-4</v>
      </c>
      <c r="G76" s="53">
        <f t="shared" si="10"/>
        <v>4.0354402689863847E-4</v>
      </c>
      <c r="H76" s="53">
        <f t="shared" si="10"/>
        <v>4.0446999935133613E-4</v>
      </c>
      <c r="I76" s="53">
        <f t="shared" si="10"/>
        <v>4.0542831496382444E-4</v>
      </c>
      <c r="J76" s="53">
        <f t="shared" si="10"/>
        <v>4.2847375285980663E-4</v>
      </c>
      <c r="K76" s="53">
        <f t="shared" si="10"/>
        <v>4.4989716651702098E-4</v>
      </c>
      <c r="L76" s="53">
        <f t="shared" si="10"/>
        <v>4.6969855593546737E-4</v>
      </c>
      <c r="M76" s="53">
        <f t="shared" si="10"/>
        <v>4.8787792111514586E-4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-2.8774784000000033E-3</v>
      </c>
      <c r="F77" s="54">
        <f>IF('Fixed data'!$G$19=FALSE,F64+F76,F64)</f>
        <v>-3.2094226092234854E-3</v>
      </c>
      <c r="G77" s="54">
        <f>IF('Fixed data'!$G$19=FALSE,G64+G76,G64)</f>
        <v>-3.9318054486569233E-3</v>
      </c>
      <c r="H77" s="54">
        <f>IF('Fixed data'!$G$19=FALSE,H64+H76,H64)</f>
        <v>-4.6429164539820043E-3</v>
      </c>
      <c r="I77" s="54">
        <f>IF('Fixed data'!$G$19=FALSE,I64+I76,I64)</f>
        <v>-5.3427294094806283E-3</v>
      </c>
      <c r="J77" s="54">
        <f>IF('Fixed data'!$G$19=FALSE,J64+J76,J64)</f>
        <v>-6.0091895360290916E-3</v>
      </c>
      <c r="K77" s="54">
        <f>IF('Fixed data'!$G$19=FALSE,K64+K76,K64)</f>
        <v>-6.6660059801496559E-3</v>
      </c>
      <c r="L77" s="54">
        <f>IF('Fixed data'!$G$19=FALSE,L64+L76,L64)</f>
        <v>-7.313178741842322E-3</v>
      </c>
      <c r="M77" s="54">
        <f>IF('Fixed data'!$G$19=FALSE,M64+M76,M64)</f>
        <v>-5.0732294211070852E-3</v>
      </c>
      <c r="N77" s="54">
        <f>IF('Fixed data'!$G$19=FALSE,N64+N76,N64)</f>
        <v>-5.4709816888888971E-3</v>
      </c>
      <c r="O77" s="54">
        <f>IF('Fixed data'!$G$19=FALSE,O64+O76,O64)</f>
        <v>-5.3808560355555644E-3</v>
      </c>
      <c r="P77" s="54">
        <f>IF('Fixed data'!$G$19=FALSE,P64+P76,P64)</f>
        <v>-5.29073038222223E-3</v>
      </c>
      <c r="Q77" s="54">
        <f>IF('Fixed data'!$G$19=FALSE,Q64+Q76,Q64)</f>
        <v>-5.2006047288888973E-3</v>
      </c>
      <c r="R77" s="54">
        <f>IF('Fixed data'!$G$19=FALSE,R64+R76,R64)</f>
        <v>-5.1104790755555629E-3</v>
      </c>
      <c r="S77" s="54">
        <f>IF('Fixed data'!$G$19=FALSE,S64+S76,S64)</f>
        <v>-5.0203534222222294E-3</v>
      </c>
      <c r="T77" s="54">
        <f>IF('Fixed data'!$G$19=FALSE,T64+T76,T64)</f>
        <v>-4.930227768888895E-3</v>
      </c>
      <c r="U77" s="54">
        <f>IF('Fixed data'!$G$19=FALSE,U64+U76,U64)</f>
        <v>-4.8401021155555623E-3</v>
      </c>
      <c r="V77" s="54">
        <f>IF('Fixed data'!$G$19=FALSE,V64+V76,V64)</f>
        <v>-4.7499764622222287E-3</v>
      </c>
      <c r="W77" s="54">
        <f>IF('Fixed data'!$G$19=FALSE,W64+W76,W64)</f>
        <v>-4.6598508088888961E-3</v>
      </c>
      <c r="X77" s="54">
        <f>IF('Fixed data'!$G$19=FALSE,X64+X76,X64)</f>
        <v>-4.5697251555555617E-3</v>
      </c>
      <c r="Y77" s="54">
        <f>IF('Fixed data'!$G$19=FALSE,Y64+Y76,Y64)</f>
        <v>-4.479599502222229E-3</v>
      </c>
      <c r="Z77" s="54">
        <f>IF('Fixed data'!$G$19=FALSE,Z64+Z76,Z64)</f>
        <v>-4.3894738488888954E-3</v>
      </c>
      <c r="AA77" s="54">
        <f>IF('Fixed data'!$G$19=FALSE,AA64+AA76,AA64)</f>
        <v>-4.2993481955555619E-3</v>
      </c>
      <c r="AB77" s="54">
        <f>IF('Fixed data'!$G$19=FALSE,AB64+AB76,AB64)</f>
        <v>-4.2092225422222284E-3</v>
      </c>
      <c r="AC77" s="54">
        <f>IF('Fixed data'!$G$19=FALSE,AC64+AC76,AC64)</f>
        <v>-4.1190968888888957E-3</v>
      </c>
      <c r="AD77" s="54">
        <f>IF('Fixed data'!$G$19=FALSE,AD64+AD76,AD64)</f>
        <v>-4.0289712355555621E-3</v>
      </c>
      <c r="AE77" s="54">
        <f>IF('Fixed data'!$G$19=FALSE,AE64+AE76,AE64)</f>
        <v>-3.9388455822222286E-3</v>
      </c>
      <c r="AF77" s="54">
        <f>IF('Fixed data'!$G$19=FALSE,AF64+AF76,AF64)</f>
        <v>-3.8487199288888951E-3</v>
      </c>
      <c r="AG77" s="54">
        <f>IF('Fixed data'!$G$19=FALSE,AG64+AG76,AG64)</f>
        <v>-3.7585942755555624E-3</v>
      </c>
      <c r="AH77" s="54">
        <f>IF('Fixed data'!$G$19=FALSE,AH64+AH76,AH64)</f>
        <v>-3.6684686222222289E-3</v>
      </c>
      <c r="AI77" s="54">
        <f>IF('Fixed data'!$G$19=FALSE,AI64+AI76,AI64)</f>
        <v>-3.5783429688888957E-3</v>
      </c>
      <c r="AJ77" s="54">
        <f>IF('Fixed data'!$G$19=FALSE,AJ64+AJ76,AJ64)</f>
        <v>-3.4882173155555618E-3</v>
      </c>
      <c r="AK77" s="54">
        <f>IF('Fixed data'!$G$19=FALSE,AK64+AK76,AK64)</f>
        <v>-3.3980916622222287E-3</v>
      </c>
      <c r="AL77" s="54">
        <f>IF('Fixed data'!$G$19=FALSE,AL64+AL76,AL64)</f>
        <v>-3.3079660088888956E-3</v>
      </c>
      <c r="AM77" s="54">
        <f>IF('Fixed data'!$G$19=FALSE,AM64+AM76,AM64)</f>
        <v>-3.2178403555555616E-3</v>
      </c>
      <c r="AN77" s="54">
        <f>IF('Fixed data'!$G$19=FALSE,AN64+AN76,AN64)</f>
        <v>-3.1277147022222285E-3</v>
      </c>
      <c r="AO77" s="54">
        <f>IF('Fixed data'!$G$19=FALSE,AO64+AO76,AO64)</f>
        <v>-3.0375890488888949E-3</v>
      </c>
      <c r="AP77" s="54">
        <f>IF('Fixed data'!$G$19=FALSE,AP64+AP76,AP64)</f>
        <v>-2.9474633955555614E-3</v>
      </c>
      <c r="AQ77" s="54">
        <f>IF('Fixed data'!$G$19=FALSE,AQ64+AQ76,AQ64)</f>
        <v>-2.8573377422222278E-3</v>
      </c>
      <c r="AR77" s="54">
        <f>IF('Fixed data'!$G$19=FALSE,AR64+AR76,AR64)</f>
        <v>-2.7672120888888943E-3</v>
      </c>
      <c r="AS77" s="54">
        <f>IF('Fixed data'!$G$19=FALSE,AS64+AS76,AS64)</f>
        <v>-2.6770864355555608E-3</v>
      </c>
      <c r="AT77" s="54">
        <f>IF('Fixed data'!$G$19=FALSE,AT64+AT76,AT64)</f>
        <v>-2.5869607822222272E-3</v>
      </c>
      <c r="AU77" s="54">
        <f>IF('Fixed data'!$G$19=FALSE,AU64+AU76,AU64)</f>
        <v>-2.4968351288888937E-3</v>
      </c>
      <c r="AV77" s="54">
        <f>IF('Fixed data'!$G$19=FALSE,AV64+AV76,AV64)</f>
        <v>-2.4067094755555601E-3</v>
      </c>
      <c r="AW77" s="54">
        <f>IF('Fixed data'!$G$19=FALSE,AW64+AW76,AW64)</f>
        <v>-2.3165838222222266E-3</v>
      </c>
      <c r="AX77" s="54">
        <f>IF('Fixed data'!$G$19=FALSE,AX64+AX76,AX64)</f>
        <v>-2.2264581688888931E-3</v>
      </c>
      <c r="AY77" s="54">
        <f>IF('Fixed data'!$G$19=FALSE,AY64+AY76,AY64)</f>
        <v>-1.9087209244444483E-3</v>
      </c>
      <c r="AZ77" s="54">
        <f>IF('Fixed data'!$G$19=FALSE,AZ64+AZ76,AZ64)</f>
        <v>-1.6022493866666701E-3</v>
      </c>
      <c r="BA77" s="54">
        <f>IF('Fixed data'!$G$19=FALSE,BA64+BA76,BA64)</f>
        <v>-1.3070435555555583E-3</v>
      </c>
      <c r="BB77" s="54">
        <f>IF('Fixed data'!$G$19=FALSE,BB64+BB76,BB64)</f>
        <v>-1.0231034311111134E-3</v>
      </c>
      <c r="BC77" s="54">
        <f>IF('Fixed data'!$G$19=FALSE,BC64+BC76,BC64)</f>
        <v>-7.5042901333333524E-4</v>
      </c>
      <c r="BD77" s="54">
        <f>IF('Fixed data'!$G$19=FALSE,BD64+BD76,BD64)</f>
        <v>-4.8902030222222365E-4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-2.780172367149762E-3</v>
      </c>
      <c r="F80" s="55">
        <f t="shared" ref="F80:BD80" si="11">F77*F78</f>
        <v>-2.9960303477079846E-3</v>
      </c>
      <c r="G80" s="55">
        <f t="shared" si="11"/>
        <v>-3.546263244521898E-3</v>
      </c>
      <c r="H80" s="55">
        <f t="shared" si="11"/>
        <v>-4.0460334576764342E-3</v>
      </c>
      <c r="I80" s="55">
        <f t="shared" si="11"/>
        <v>-4.4984348005685775E-3</v>
      </c>
      <c r="J80" s="55">
        <f t="shared" si="11"/>
        <v>-4.8884795593270719E-3</v>
      </c>
      <c r="K80" s="55">
        <f t="shared" si="11"/>
        <v>-5.2394204442619118E-3</v>
      </c>
      <c r="L80" s="55">
        <f t="shared" si="11"/>
        <v>-5.5537124492300791E-3</v>
      </c>
      <c r="M80" s="55">
        <f t="shared" si="11"/>
        <v>-3.7223855552898548E-3</v>
      </c>
      <c r="N80" s="55">
        <f t="shared" si="11"/>
        <v>-3.8784818487150028E-3</v>
      </c>
      <c r="O80" s="55">
        <f t="shared" si="11"/>
        <v>-3.6855942777479405E-3</v>
      </c>
      <c r="P80" s="55">
        <f t="shared" si="11"/>
        <v>-3.5013170027055314E-3</v>
      </c>
      <c r="Q80" s="55">
        <f t="shared" si="11"/>
        <v>-3.3252882614320163E-3</v>
      </c>
      <c r="R80" s="55">
        <f t="shared" si="11"/>
        <v>-3.1571609124681926E-3</v>
      </c>
      <c r="S80" s="55">
        <f t="shared" si="11"/>
        <v>-2.9966018599053832E-3</v>
      </c>
      <c r="T80" s="55">
        <f t="shared" si="11"/>
        <v>-2.8432915004186327E-3</v>
      </c>
      <c r="U80" s="55">
        <f t="shared" si="11"/>
        <v>-2.6969231916368526E-3</v>
      </c>
      <c r="V80" s="55">
        <f t="shared" si="11"/>
        <v>-2.5572027410391391E-3</v>
      </c>
      <c r="W80" s="55">
        <f t="shared" si="11"/>
        <v>-2.4238479145969947E-3</v>
      </c>
      <c r="X80" s="55">
        <f t="shared" si="11"/>
        <v>-2.2965879644114345E-3</v>
      </c>
      <c r="Y80" s="55">
        <f t="shared" si="11"/>
        <v>-2.1751631746222094E-3</v>
      </c>
      <c r="Z80" s="55">
        <f t="shared" si="11"/>
        <v>-2.059324424893498E-3</v>
      </c>
      <c r="AA80" s="55">
        <f t="shared" si="11"/>
        <v>-1.9488327708066298E-3</v>
      </c>
      <c r="AB80" s="55">
        <f t="shared" si="11"/>
        <v>-1.8434590405155089E-3</v>
      </c>
      <c r="AC80" s="55">
        <f t="shared" si="11"/>
        <v>-1.742983447044714E-3</v>
      </c>
      <c r="AD80" s="55">
        <f t="shared" si="11"/>
        <v>-1.6471952156335489E-3</v>
      </c>
      <c r="AE80" s="55">
        <f t="shared" si="11"/>
        <v>-1.555892225551805E-3</v>
      </c>
      <c r="AF80" s="55">
        <f t="shared" si="11"/>
        <v>-1.4688806658346169E-3</v>
      </c>
      <c r="AG80" s="55">
        <f t="shared" si="11"/>
        <v>-1.3859747044046326E-3</v>
      </c>
      <c r="AH80" s="55">
        <f t="shared" si="11"/>
        <v>-1.3069961700697538E-3</v>
      </c>
      <c r="AI80" s="55">
        <f t="shared" si="11"/>
        <v>-1.4312911885330734E-3</v>
      </c>
      <c r="AJ80" s="55">
        <f t="shared" si="11"/>
        <v>-1.3546039667480551E-3</v>
      </c>
      <c r="AK80" s="55">
        <f t="shared" si="11"/>
        <v>-1.2811697454688661E-3</v>
      </c>
      <c r="AL80" s="55">
        <f t="shared" si="11"/>
        <v>-1.2108640860757935E-3</v>
      </c>
      <c r="AM80" s="55">
        <f t="shared" si="11"/>
        <v>-1.1435670391622848E-3</v>
      </c>
      <c r="AN80" s="55">
        <f t="shared" si="11"/>
        <v>-1.0791629885931883E-3</v>
      </c>
      <c r="AO80" s="55">
        <f t="shared" si="11"/>
        <v>-1.0175405008386118E-3</v>
      </c>
      <c r="AP80" s="55">
        <f t="shared" si="11"/>
        <v>-9.5859217940838157E-4</v>
      </c>
      <c r="AQ80" s="55">
        <f t="shared" si="11"/>
        <v>-9.022145242177903E-4</v>
      </c>
      <c r="AR80" s="55">
        <f t="shared" si="11"/>
        <v>-8.4830779572086623E-4</v>
      </c>
      <c r="AS80" s="55">
        <f t="shared" si="11"/>
        <v>-7.9677588365274191E-4</v>
      </c>
      <c r="AT80" s="55">
        <f t="shared" si="11"/>
        <v>-7.4752618022790279E-4</v>
      </c>
      <c r="AU80" s="55">
        <f t="shared" si="11"/>
        <v>-7.0046945764609095E-4</v>
      </c>
      <c r="AV80" s="55">
        <f t="shared" si="11"/>
        <v>-6.5551974976250796E-4</v>
      </c>
      <c r="AW80" s="55">
        <f t="shared" si="11"/>
        <v>-6.1259423778365089E-4</v>
      </c>
      <c r="AX80" s="55">
        <f t="shared" si="11"/>
        <v>-5.7161313985466399E-4</v>
      </c>
      <c r="AY80" s="55">
        <f t="shared" si="11"/>
        <v>-4.7576542031357963E-4</v>
      </c>
      <c r="AZ80" s="55">
        <f t="shared" si="11"/>
        <v>-3.8774243039452466E-4</v>
      </c>
      <c r="BA80" s="55">
        <f t="shared" si="11"/>
        <v>-3.0709026527426934E-4</v>
      </c>
      <c r="BB80" s="55">
        <f t="shared" si="11"/>
        <v>-2.3337713599363381E-4</v>
      </c>
      <c r="BC80" s="55">
        <f t="shared" si="11"/>
        <v>-1.6619239885531402E-4</v>
      </c>
      <c r="BD80" s="55">
        <f t="shared" si="11"/>
        <v>-1.0514562456198923E-4</v>
      </c>
    </row>
    <row r="81" spans="1:56" x14ac:dyDescent="0.3">
      <c r="A81" s="74"/>
      <c r="B81" s="15" t="s">
        <v>18</v>
      </c>
      <c r="C81" s="15"/>
      <c r="D81" s="14" t="s">
        <v>40</v>
      </c>
      <c r="E81" s="56">
        <f>+E80</f>
        <v>-2.780172367149762E-3</v>
      </c>
      <c r="F81" s="56">
        <f t="shared" ref="F81:BD81" si="12">+E81+F80</f>
        <v>-5.776202714857747E-3</v>
      </c>
      <c r="G81" s="56">
        <f t="shared" si="12"/>
        <v>-9.3224659593796454E-3</v>
      </c>
      <c r="H81" s="56">
        <f t="shared" si="12"/>
        <v>-1.336849941705608E-2</v>
      </c>
      <c r="I81" s="56">
        <f t="shared" si="12"/>
        <v>-1.7866934217624655E-2</v>
      </c>
      <c r="J81" s="56">
        <f t="shared" si="12"/>
        <v>-2.2755413776951727E-2</v>
      </c>
      <c r="K81" s="56">
        <f t="shared" si="12"/>
        <v>-2.7994834221213641E-2</v>
      </c>
      <c r="L81" s="56">
        <f t="shared" si="12"/>
        <v>-3.354854667044372E-2</v>
      </c>
      <c r="M81" s="56">
        <f t="shared" si="12"/>
        <v>-3.7270932225733577E-2</v>
      </c>
      <c r="N81" s="56">
        <f t="shared" si="12"/>
        <v>-4.1149414074448581E-2</v>
      </c>
      <c r="O81" s="56">
        <f t="shared" si="12"/>
        <v>-4.4835008352196525E-2</v>
      </c>
      <c r="P81" s="56">
        <f t="shared" si="12"/>
        <v>-4.8336325354902059E-2</v>
      </c>
      <c r="Q81" s="56">
        <f t="shared" si="12"/>
        <v>-5.1661613616334076E-2</v>
      </c>
      <c r="R81" s="56">
        <f t="shared" si="12"/>
        <v>-5.4818774528802267E-2</v>
      </c>
      <c r="S81" s="56">
        <f t="shared" si="12"/>
        <v>-5.7815376388707651E-2</v>
      </c>
      <c r="T81" s="56">
        <f t="shared" si="12"/>
        <v>-6.0658667889126286E-2</v>
      </c>
      <c r="U81" s="56">
        <f t="shared" si="12"/>
        <v>-6.3355591080763135E-2</v>
      </c>
      <c r="V81" s="56">
        <f t="shared" si="12"/>
        <v>-6.5912793821802276E-2</v>
      </c>
      <c r="W81" s="56">
        <f t="shared" si="12"/>
        <v>-6.8336641736399265E-2</v>
      </c>
      <c r="X81" s="56">
        <f t="shared" si="12"/>
        <v>-7.0633229700810693E-2</v>
      </c>
      <c r="Y81" s="56">
        <f t="shared" si="12"/>
        <v>-7.2808392875432906E-2</v>
      </c>
      <c r="Z81" s="56">
        <f t="shared" si="12"/>
        <v>-7.4867717300326403E-2</v>
      </c>
      <c r="AA81" s="56">
        <f t="shared" si="12"/>
        <v>-7.6816550071133027E-2</v>
      </c>
      <c r="AB81" s="56">
        <f t="shared" si="12"/>
        <v>-7.8660009111648541E-2</v>
      </c>
      <c r="AC81" s="56">
        <f t="shared" si="12"/>
        <v>-8.0402992558693251E-2</v>
      </c>
      <c r="AD81" s="56">
        <f t="shared" si="12"/>
        <v>-8.2050187774326794E-2</v>
      </c>
      <c r="AE81" s="56">
        <f t="shared" si="12"/>
        <v>-8.3606079999878596E-2</v>
      </c>
      <c r="AF81" s="56">
        <f t="shared" si="12"/>
        <v>-8.5074960665713212E-2</v>
      </c>
      <c r="AG81" s="56">
        <f t="shared" si="12"/>
        <v>-8.6460935370117842E-2</v>
      </c>
      <c r="AH81" s="56">
        <f t="shared" si="12"/>
        <v>-8.7767931540187596E-2</v>
      </c>
      <c r="AI81" s="56">
        <f t="shared" si="12"/>
        <v>-8.9199222728720676E-2</v>
      </c>
      <c r="AJ81" s="56">
        <f t="shared" si="12"/>
        <v>-9.0553826695468728E-2</v>
      </c>
      <c r="AK81" s="56">
        <f t="shared" si="12"/>
        <v>-9.1834996440937594E-2</v>
      </c>
      <c r="AL81" s="56">
        <f t="shared" si="12"/>
        <v>-9.3045860527013385E-2</v>
      </c>
      <c r="AM81" s="56">
        <f t="shared" si="12"/>
        <v>-9.4189427566175668E-2</v>
      </c>
      <c r="AN81" s="56">
        <f t="shared" si="12"/>
        <v>-9.5268590554768856E-2</v>
      </c>
      <c r="AO81" s="56">
        <f t="shared" si="12"/>
        <v>-9.6286131055607474E-2</v>
      </c>
      <c r="AP81" s="56">
        <f t="shared" si="12"/>
        <v>-9.7244723235015859E-2</v>
      </c>
      <c r="AQ81" s="56">
        <f t="shared" si="12"/>
        <v>-9.8146937759233652E-2</v>
      </c>
      <c r="AR81" s="56">
        <f t="shared" si="12"/>
        <v>-9.8995245554954522E-2</v>
      </c>
      <c r="AS81" s="56">
        <f t="shared" si="12"/>
        <v>-9.979202143860727E-2</v>
      </c>
      <c r="AT81" s="56">
        <f t="shared" si="12"/>
        <v>-0.10053954761883517</v>
      </c>
      <c r="AU81" s="56">
        <f t="shared" si="12"/>
        <v>-0.10124001707648127</v>
      </c>
      <c r="AV81" s="56">
        <f t="shared" si="12"/>
        <v>-0.10189553682624378</v>
      </c>
      <c r="AW81" s="56">
        <f t="shared" si="12"/>
        <v>-0.10250813106402742</v>
      </c>
      <c r="AX81" s="56">
        <f t="shared" si="12"/>
        <v>-0.10307974420388209</v>
      </c>
      <c r="AY81" s="56">
        <f t="shared" si="12"/>
        <v>-0.10355550962419567</v>
      </c>
      <c r="AZ81" s="56">
        <f t="shared" si="12"/>
        <v>-0.10394325205459019</v>
      </c>
      <c r="BA81" s="56">
        <f t="shared" si="12"/>
        <v>-0.10425034231986446</v>
      </c>
      <c r="BB81" s="56">
        <f t="shared" si="12"/>
        <v>-0.1044837194558581</v>
      </c>
      <c r="BC81" s="56">
        <f t="shared" si="12"/>
        <v>-0.10464991185471342</v>
      </c>
      <c r="BD81" s="56">
        <f t="shared" si="12"/>
        <v>-0.10475505747927541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Volumes'!R$27</f>
        <v>7.7179559416874985</v>
      </c>
      <c r="G86" s="146">
        <f>'[2]ED1 Asset Replacement Volumes'!S$27</f>
        <v>7.7179559416874985</v>
      </c>
      <c r="H86" s="146">
        <f>'[2]ED1 Asset Replacement Volumes'!T$27</f>
        <v>7.7179559416874985</v>
      </c>
      <c r="I86" s="146">
        <f>'[2]ED1 Asset Replacement Volumes'!U$27</f>
        <v>7.7179559416874985</v>
      </c>
      <c r="J86" s="146">
        <f>'[2]ED1 Asset Replacement Volumes'!V$27</f>
        <v>7.7179559416874985</v>
      </c>
      <c r="K86" s="146">
        <f>'[2]ED1 Asset Replacement Volumes'!W$27</f>
        <v>7.7179559416874985</v>
      </c>
      <c r="L86" s="146">
        <f>'[2]ED1 Asset Replacement Volumes'!X$27</f>
        <v>7.7179559416874985</v>
      </c>
      <c r="M86" s="146">
        <f>'[2]ED1 Asset Replacement Volumes'!Y$27</f>
        <v>7.7179559416874985</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3.7690753610570034</v>
      </c>
      <c r="G87" s="143">
        <f>G86*'Fixed data'!J$12</f>
        <v>3.6571997307042721</v>
      </c>
      <c r="H87" s="143">
        <f>H86*'Fixed data'!K$12</f>
        <v>3.5453241003515412</v>
      </c>
      <c r="I87" s="143">
        <f>I86*'Fixed data'!L$12</f>
        <v>3.4334484699988099</v>
      </c>
      <c r="J87" s="143">
        <f>J86*'Fixed data'!M$12</f>
        <v>3.3215728396460791</v>
      </c>
      <c r="K87" s="143">
        <f>K86*'Fixed data'!N$12</f>
        <v>3.2096972092933478</v>
      </c>
      <c r="L87" s="143">
        <f>L86*'Fixed data'!O$12</f>
        <v>3.0978215789406165</v>
      </c>
      <c r="M87" s="143">
        <f>M86*'Fixed data'!P$12</f>
        <v>2.9859459485878856</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purl.org/dc/elements/1.1/"/>
    <ds:schemaRef ds:uri="http://schemas.openxmlformats.org/package/2006/metadata/core-properties"/>
    <ds:schemaRef ds:uri="http://purl.org/dc/dcmitype/"/>
    <ds:schemaRef ds:uri="efb98dbe-6680-48eb-ac67-85b3a61e7855"/>
    <ds:schemaRef ds:uri="http://schemas.microsoft.com/sharepoint/v3/fields"/>
    <ds:schemaRef ds:uri="http://schemas.microsoft.com/office/2006/documentManagement/types"/>
    <ds:schemaRef ds:uri="eecedeb9-13b3-4e62-b003-046c92e1668a"/>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2014-03-03T08:11:35Z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